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tejada\Desktop\"/>
    </mc:Choice>
  </mc:AlternateContent>
  <bookViews>
    <workbookView xWindow="240" yWindow="105" windowWidth="20115" windowHeight="7245" tabRatio="943"/>
  </bookViews>
  <sheets>
    <sheet name="Gasto Ene-2015" sheetId="1" r:id="rId1"/>
    <sheet name="Gasto Feb-2015 " sheetId="5" r:id="rId2"/>
    <sheet name="Gasto Mar-2015  " sheetId="7" r:id="rId3"/>
    <sheet name="Gastos Abr-2015" sheetId="11" r:id="rId4"/>
    <sheet name="Gastos Consolidados 2015" sheetId="12" r:id="rId5"/>
  </sheets>
  <definedNames>
    <definedName name="_xlnm.Print_Area" localSheetId="2">'Gasto Mar-2015  '!$A$1:$I$171</definedName>
  </definedNames>
  <calcPr calcId="152511"/>
</workbook>
</file>

<file path=xl/calcChain.xml><?xml version="1.0" encoding="utf-8"?>
<calcChain xmlns="http://schemas.openxmlformats.org/spreadsheetml/2006/main">
  <c r="Q118" i="12" l="1"/>
  <c r="U118" i="12" s="1"/>
  <c r="S115" i="12"/>
  <c r="S117" i="12" s="1"/>
  <c r="S119" i="12" s="1"/>
  <c r="U114" i="12"/>
  <c r="U113" i="12"/>
  <c r="U112" i="12"/>
  <c r="U115" i="12" s="1"/>
  <c r="U109" i="12"/>
  <c r="O109" i="12"/>
  <c r="U108" i="12"/>
  <c r="U107" i="12"/>
  <c r="U106" i="12"/>
  <c r="U105" i="12"/>
  <c r="U104" i="12"/>
  <c r="U103" i="12"/>
  <c r="U102" i="12"/>
  <c r="U101" i="12"/>
  <c r="O99" i="12"/>
  <c r="O117" i="12" s="1"/>
  <c r="Q97" i="12"/>
  <c r="Q99" i="12" s="1"/>
  <c r="Q117" i="12" s="1"/>
  <c r="Q119" i="12" s="1"/>
  <c r="O97" i="12"/>
  <c r="U97" i="12" s="1"/>
  <c r="U96" i="12"/>
  <c r="U95" i="12"/>
  <c r="U94" i="12"/>
  <c r="U93" i="12"/>
  <c r="U92" i="12"/>
  <c r="U91" i="12"/>
  <c r="U90" i="12"/>
  <c r="U89" i="12"/>
  <c r="U88" i="12"/>
  <c r="U87" i="12"/>
  <c r="U86" i="12"/>
  <c r="U85" i="12"/>
  <c r="U84" i="12"/>
  <c r="U83" i="12"/>
  <c r="U82" i="12"/>
  <c r="Q79" i="12"/>
  <c r="O79" i="12"/>
  <c r="U79" i="12" s="1"/>
  <c r="U78" i="12"/>
  <c r="U77" i="12"/>
  <c r="U76" i="12"/>
  <c r="U75" i="12"/>
  <c r="U74" i="12"/>
  <c r="U73" i="12"/>
  <c r="U72" i="12"/>
  <c r="U71" i="12"/>
  <c r="U70" i="12"/>
  <c r="U69" i="12"/>
  <c r="U68" i="12"/>
  <c r="U67" i="12"/>
  <c r="U66" i="12"/>
  <c r="U65" i="12"/>
  <c r="U64" i="12"/>
  <c r="U63" i="12"/>
  <c r="U62" i="12"/>
  <c r="U61" i="12"/>
  <c r="U60" i="12"/>
  <c r="U59" i="12"/>
  <c r="U58" i="12"/>
  <c r="U57" i="12"/>
  <c r="U56" i="12"/>
  <c r="U55" i="12"/>
  <c r="U54" i="12"/>
  <c r="U53" i="12"/>
  <c r="U52" i="12"/>
  <c r="Q49" i="12"/>
  <c r="O49" i="12"/>
  <c r="U49" i="12" s="1"/>
  <c r="U48" i="12"/>
  <c r="U47" i="12"/>
  <c r="U46" i="12"/>
  <c r="U45" i="12"/>
  <c r="U44" i="12"/>
  <c r="U43" i="12"/>
  <c r="U42" i="12"/>
  <c r="U41" i="12"/>
  <c r="U40" i="12"/>
  <c r="U39" i="12"/>
  <c r="U38" i="12"/>
  <c r="U37" i="12"/>
  <c r="U36" i="12"/>
  <c r="U35" i="12"/>
  <c r="Q32" i="12"/>
  <c r="U31" i="12"/>
  <c r="U32" i="12" s="1"/>
  <c r="U117" i="12" l="1"/>
  <c r="U119" i="12" s="1"/>
  <c r="O119" i="12"/>
  <c r="U99" i="12"/>
  <c r="J170" i="11"/>
  <c r="I169" i="11"/>
  <c r="H169" i="11"/>
  <c r="J169" i="11" s="1"/>
  <c r="J168" i="11"/>
  <c r="J167" i="11"/>
  <c r="J166" i="11"/>
  <c r="J165" i="11"/>
  <c r="J164" i="11"/>
  <c r="J162" i="11"/>
  <c r="J161" i="11"/>
  <c r="J159" i="11"/>
  <c r="I158" i="11"/>
  <c r="J158" i="11" s="1"/>
  <c r="H158" i="11"/>
  <c r="J157" i="11"/>
  <c r="J156" i="11"/>
  <c r="J155" i="11"/>
  <c r="J154" i="11"/>
  <c r="J152" i="11"/>
  <c r="J151" i="11"/>
  <c r="J149" i="11"/>
  <c r="J148" i="11"/>
  <c r="I147" i="11"/>
  <c r="I150" i="11" s="1"/>
  <c r="H147" i="11"/>
  <c r="J147" i="11" s="1"/>
  <c r="J146" i="11"/>
  <c r="J145" i="11"/>
  <c r="J144" i="11"/>
  <c r="J143" i="11"/>
  <c r="J142" i="11"/>
  <c r="J141" i="11"/>
  <c r="J140" i="11"/>
  <c r="J139" i="11"/>
  <c r="J138" i="11"/>
  <c r="I137" i="11"/>
  <c r="H137" i="11"/>
  <c r="J137" i="11" s="1"/>
  <c r="J136" i="11"/>
  <c r="J135" i="11"/>
  <c r="J134" i="11"/>
  <c r="J133" i="11"/>
  <c r="J132" i="11"/>
  <c r="J131" i="11"/>
  <c r="J130" i="11"/>
  <c r="J129" i="11"/>
  <c r="J128" i="11"/>
  <c r="J127" i="11"/>
  <c r="J126" i="11"/>
  <c r="J125" i="11"/>
  <c r="J124" i="11"/>
  <c r="J123" i="11"/>
  <c r="I122" i="11"/>
  <c r="H122" i="11"/>
  <c r="J122" i="11" s="1"/>
  <c r="J121" i="11"/>
  <c r="J120" i="11"/>
  <c r="J119" i="11"/>
  <c r="J118" i="11"/>
  <c r="J117" i="11"/>
  <c r="J116" i="11"/>
  <c r="J115" i="11"/>
  <c r="J114" i="11"/>
  <c r="J113" i="11"/>
  <c r="J112" i="11"/>
  <c r="J111" i="11"/>
  <c r="J110" i="11"/>
  <c r="J109" i="11"/>
  <c r="J108" i="11"/>
  <c r="J107" i="11"/>
  <c r="J106" i="11"/>
  <c r="J105" i="11"/>
  <c r="J104" i="11"/>
  <c r="J103" i="11"/>
  <c r="J102" i="11"/>
  <c r="J101" i="11"/>
  <c r="J100" i="11"/>
  <c r="J99" i="11"/>
  <c r="J98" i="11"/>
  <c r="J97" i="11"/>
  <c r="J96" i="11"/>
  <c r="J95" i="11"/>
  <c r="J94" i="11"/>
  <c r="J93" i="11"/>
  <c r="J92" i="11"/>
  <c r="I91" i="11"/>
  <c r="J91" i="11" s="1"/>
  <c r="H91" i="11"/>
  <c r="J90" i="11"/>
  <c r="J89" i="11"/>
  <c r="J88" i="11"/>
  <c r="J87" i="11"/>
  <c r="J86" i="11"/>
  <c r="J85" i="11"/>
  <c r="J84" i="11"/>
  <c r="J83" i="11"/>
  <c r="J82" i="11"/>
  <c r="J81" i="11"/>
  <c r="J80" i="11"/>
  <c r="J79" i="11"/>
  <c r="J77" i="11"/>
  <c r="J76" i="11"/>
  <c r="J74" i="11"/>
  <c r="J73" i="11"/>
  <c r="I73" i="11"/>
  <c r="I75" i="11" s="1"/>
  <c r="H73" i="11"/>
  <c r="J72" i="11"/>
  <c r="J71" i="11"/>
  <c r="J70" i="11"/>
  <c r="J69" i="11"/>
  <c r="J68" i="11"/>
  <c r="J67" i="11"/>
  <c r="J66" i="11"/>
  <c r="J65" i="11"/>
  <c r="J64" i="11"/>
  <c r="J63" i="11"/>
  <c r="I63" i="11"/>
  <c r="H63" i="11"/>
  <c r="H75" i="11" s="1"/>
  <c r="J75" i="11" s="1"/>
  <c r="J62" i="11"/>
  <c r="J61" i="11"/>
  <c r="J60" i="11"/>
  <c r="J59" i="11"/>
  <c r="J58" i="11"/>
  <c r="J57" i="11"/>
  <c r="J56" i="11"/>
  <c r="J55" i="11"/>
  <c r="J54" i="11"/>
  <c r="J53" i="11"/>
  <c r="J52" i="11"/>
  <c r="J51" i="11"/>
  <c r="J50" i="11"/>
  <c r="J49" i="11"/>
  <c r="I48" i="11"/>
  <c r="H48" i="11"/>
  <c r="J48" i="11" s="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I17" i="11"/>
  <c r="H17" i="11"/>
  <c r="J17" i="11" s="1"/>
  <c r="J16" i="11"/>
  <c r="J15" i="11"/>
  <c r="J14" i="11"/>
  <c r="J13" i="11"/>
  <c r="J12" i="11"/>
  <c r="J11" i="11"/>
  <c r="J10" i="11"/>
  <c r="J9" i="11"/>
  <c r="J8" i="11"/>
  <c r="J7" i="11"/>
  <c r="J6" i="11"/>
  <c r="I160" i="11" l="1"/>
  <c r="I171" i="11" s="1"/>
  <c r="H150" i="11"/>
  <c r="J150" i="11" s="1"/>
  <c r="I169" i="7"/>
  <c r="H169" i="7"/>
  <c r="H48" i="7"/>
  <c r="I48" i="7"/>
  <c r="I158" i="7"/>
  <c r="H158" i="7"/>
  <c r="I73" i="7"/>
  <c r="H73" i="7"/>
  <c r="I63" i="7"/>
  <c r="H63" i="7"/>
  <c r="I17" i="7"/>
  <c r="H17" i="7"/>
  <c r="H160" i="11" l="1"/>
  <c r="H75" i="7"/>
  <c r="I75" i="7"/>
  <c r="J168" i="1"/>
  <c r="J166" i="1"/>
  <c r="J6" i="1"/>
  <c r="J33" i="1"/>
  <c r="J25" i="1"/>
  <c r="J15" i="1"/>
  <c r="L40" i="5"/>
  <c r="L15" i="5"/>
  <c r="L58" i="5"/>
  <c r="L14" i="5"/>
  <c r="L25" i="5"/>
  <c r="L65" i="5"/>
  <c r="L33" i="5"/>
  <c r="L6" i="5"/>
  <c r="K6" i="5"/>
  <c r="J6" i="5"/>
  <c r="J7" i="7"/>
  <c r="J8" i="7"/>
  <c r="J9" i="7"/>
  <c r="J10" i="7"/>
  <c r="J11" i="7"/>
  <c r="J12" i="7"/>
  <c r="J13" i="7"/>
  <c r="J14" i="7"/>
  <c r="J15" i="7"/>
  <c r="J16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4" i="7"/>
  <c r="J65" i="7"/>
  <c r="J66" i="7"/>
  <c r="J67" i="7"/>
  <c r="J68" i="7"/>
  <c r="J69" i="7"/>
  <c r="J70" i="7"/>
  <c r="J71" i="7"/>
  <c r="J72" i="7"/>
  <c r="J74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8" i="7"/>
  <c r="J139" i="7"/>
  <c r="J140" i="7"/>
  <c r="J141" i="7"/>
  <c r="J142" i="7"/>
  <c r="J143" i="7"/>
  <c r="J144" i="7"/>
  <c r="J145" i="7"/>
  <c r="J146" i="7"/>
  <c r="J148" i="7"/>
  <c r="J149" i="7"/>
  <c r="J151" i="7"/>
  <c r="J152" i="7"/>
  <c r="J153" i="7"/>
  <c r="J154" i="7"/>
  <c r="J155" i="7"/>
  <c r="J156" i="7"/>
  <c r="J157" i="7"/>
  <c r="J159" i="7"/>
  <c r="J161" i="7"/>
  <c r="J162" i="7"/>
  <c r="J163" i="7"/>
  <c r="J164" i="7"/>
  <c r="J165" i="7"/>
  <c r="J166" i="7"/>
  <c r="J167" i="7"/>
  <c r="J168" i="7"/>
  <c r="J170" i="7"/>
  <c r="J6" i="7"/>
  <c r="J169" i="7"/>
  <c r="I147" i="7"/>
  <c r="H147" i="7"/>
  <c r="I137" i="7"/>
  <c r="H137" i="7"/>
  <c r="I122" i="7"/>
  <c r="H122" i="7"/>
  <c r="I91" i="7"/>
  <c r="H91" i="7"/>
  <c r="J17" i="7"/>
  <c r="H169" i="5"/>
  <c r="I169" i="5"/>
  <c r="I158" i="5"/>
  <c r="H158" i="5"/>
  <c r="I147" i="5"/>
  <c r="H147" i="5"/>
  <c r="I137" i="5"/>
  <c r="H137" i="5"/>
  <c r="I122" i="5"/>
  <c r="H122" i="5"/>
  <c r="I91" i="5"/>
  <c r="H91" i="5"/>
  <c r="I73" i="5"/>
  <c r="H73" i="5"/>
  <c r="L73" i="5" s="1"/>
  <c r="I63" i="5"/>
  <c r="H63" i="5"/>
  <c r="I48" i="5"/>
  <c r="H48" i="5"/>
  <c r="I17" i="5"/>
  <c r="H17" i="5"/>
  <c r="H167" i="1"/>
  <c r="J167" i="1" s="1"/>
  <c r="I169" i="1"/>
  <c r="I158" i="1"/>
  <c r="H158" i="1"/>
  <c r="I147" i="1"/>
  <c r="H147" i="1"/>
  <c r="I137" i="1"/>
  <c r="H137" i="1"/>
  <c r="I122" i="1"/>
  <c r="H122" i="1"/>
  <c r="I91" i="1"/>
  <c r="H91" i="1"/>
  <c r="I73" i="1"/>
  <c r="H73" i="1"/>
  <c r="I63" i="1"/>
  <c r="H63" i="1"/>
  <c r="I48" i="1"/>
  <c r="H48" i="1"/>
  <c r="I17" i="1"/>
  <c r="H17" i="1"/>
  <c r="H171" i="11" l="1"/>
  <c r="J171" i="11" s="1"/>
  <c r="J160" i="11"/>
  <c r="L63" i="5"/>
  <c r="L48" i="5"/>
  <c r="L17" i="5"/>
  <c r="J17" i="1"/>
  <c r="J48" i="1"/>
  <c r="J147" i="7"/>
  <c r="J137" i="7"/>
  <c r="J122" i="7"/>
  <c r="J91" i="7"/>
  <c r="I150" i="7"/>
  <c r="I160" i="7" s="1"/>
  <c r="I171" i="7" s="1"/>
  <c r="H150" i="7"/>
  <c r="H160" i="7" s="1"/>
  <c r="J158" i="7"/>
  <c r="J73" i="7"/>
  <c r="J63" i="7"/>
  <c r="J48" i="7"/>
  <c r="H169" i="1"/>
  <c r="I150" i="5"/>
  <c r="H150" i="5"/>
  <c r="I75" i="5"/>
  <c r="H75" i="5"/>
  <c r="H150" i="1"/>
  <c r="I150" i="1"/>
  <c r="H75" i="1"/>
  <c r="I75" i="1"/>
  <c r="I160" i="5" l="1"/>
  <c r="I171" i="5" s="1"/>
  <c r="L75" i="5"/>
  <c r="J75" i="1"/>
  <c r="H160" i="1"/>
  <c r="L150" i="5"/>
  <c r="H160" i="5"/>
  <c r="J150" i="7"/>
  <c r="J75" i="7"/>
  <c r="J171" i="7"/>
  <c r="J160" i="7"/>
  <c r="J169" i="1"/>
  <c r="H171" i="1"/>
  <c r="I160" i="1"/>
  <c r="I171" i="1" l="1"/>
  <c r="J171" i="1" s="1"/>
  <c r="J160" i="1"/>
  <c r="H171" i="5"/>
  <c r="L171" i="5" s="1"/>
  <c r="L160" i="5"/>
</calcChain>
</file>

<file path=xl/sharedStrings.xml><?xml version="1.0" encoding="utf-8"?>
<sst xmlns="http://schemas.openxmlformats.org/spreadsheetml/2006/main" count="1084" uniqueCount="299">
  <si>
    <t>SUPERINTENDENCIA DE ELECTRICIDAD</t>
  </si>
  <si>
    <t>CODIGO:</t>
  </si>
  <si>
    <t>PROG.</t>
  </si>
  <si>
    <t>PROY.</t>
  </si>
  <si>
    <t>ACTIVIDAD</t>
  </si>
  <si>
    <t>FONDO</t>
  </si>
  <si>
    <t>SUB-CTA.</t>
  </si>
  <si>
    <t>DEVENGADO</t>
  </si>
  <si>
    <t>PAGADO</t>
  </si>
  <si>
    <t>SERVICIOS PERSONALES</t>
  </si>
  <si>
    <t>REMUNERACIONES AL PERSONAL FIJO</t>
  </si>
  <si>
    <t>REMUNERACIONES AL PERSONAL CON CARACTER TRANSITORIO</t>
  </si>
  <si>
    <t>REGALIA PASCUAL</t>
  </si>
  <si>
    <t>PRESTACIONES LABORALES</t>
  </si>
  <si>
    <t>VACACIONES</t>
  </si>
  <si>
    <t>133-134</t>
  </si>
  <si>
    <t>COMPENSACION</t>
  </si>
  <si>
    <t>GASTOS DE REPRESENTACION</t>
  </si>
  <si>
    <t>BONIFICACIONES</t>
  </si>
  <si>
    <t>CONTRIBUCIONES AL SEGURO DE SALUD</t>
  </si>
  <si>
    <t>CONTRIBUCIONES AL SEGURO DE PENSIONES</t>
  </si>
  <si>
    <t>CONTRIBUCIONES AL SEGURO DE RIESGO LABORAL</t>
  </si>
  <si>
    <t>TOTAL SERVICIOS PERSONALES</t>
  </si>
  <si>
    <t>SERVICIOS NO PERSONALES</t>
  </si>
  <si>
    <t>SERVICIOS TELEFONICOS DE LARGA DISTANCIA</t>
  </si>
  <si>
    <t>TELEFONO LOCAL</t>
  </si>
  <si>
    <t>TELEFAX Y CORREOS</t>
  </si>
  <si>
    <t>ELECTRICIDAD</t>
  </si>
  <si>
    <t>AGUA</t>
  </si>
  <si>
    <t>PUBLICIDAD Y PROPAGANDA</t>
  </si>
  <si>
    <t>IMPRESIÓN Y ENCUADERNACION</t>
  </si>
  <si>
    <t>VIATICOS DENTRO DEL PAIS</t>
  </si>
  <si>
    <t>VIATICOS FUERA DEL PAIS</t>
  </si>
  <si>
    <t>PASAJES</t>
  </si>
  <si>
    <t>FLETE</t>
  </si>
  <si>
    <t>ALMACENAJE</t>
  </si>
  <si>
    <t>PEAJE</t>
  </si>
  <si>
    <t>ALQUILERES Y RENTAS DE EDIFICIOS Y LOCALES</t>
  </si>
  <si>
    <t>ALQUILERES DE MAQUINARIAS Y EQUIPOS</t>
  </si>
  <si>
    <t>ALQUILERES DE EQUIPOS DE TRANSPORTE, TRACCION Y ELEVACION</t>
  </si>
  <si>
    <t>OTROS ALQUILERES</t>
  </si>
  <si>
    <t>SEGUROS BIENES INMUEBLES E INFRAESTRUCTURA</t>
  </si>
  <si>
    <t>SEGURO/BIENES MUEBLES</t>
  </si>
  <si>
    <t>SEGUROS DE PERSONAS</t>
  </si>
  <si>
    <t>OBRAS MENORES</t>
  </si>
  <si>
    <t>REPARACIONES DE MAQUINARIAS Y EQUIPOS</t>
  </si>
  <si>
    <t>GASTOS JUDICIALES</t>
  </si>
  <si>
    <t>COMISIONES Y GASTOS BANCARIOS</t>
  </si>
  <si>
    <t>SERVICIOS FUNERARIOS Y GASTOS CONEXOS</t>
  </si>
  <si>
    <t>ORGANIZACION DE EVENTOS Y FESTIVIDADES</t>
  </si>
  <si>
    <t>152-295+296-299</t>
  </si>
  <si>
    <t>SERVICIOS TECNICOS Y PROFESIONALES</t>
  </si>
  <si>
    <t xml:space="preserve">IMPUESTOS, DERECHOS Y TASAS </t>
  </si>
  <si>
    <t>SUB-TOTAL SERVICIOS NO PERSONALES</t>
  </si>
  <si>
    <t>MATERIALES  Y SUMINISTRO</t>
  </si>
  <si>
    <t>ALIMENTOS Y BEBIDAS PARA PERSONAS</t>
  </si>
  <si>
    <t>PRENDAS DE VESTIR</t>
  </si>
  <si>
    <t>PAPEL  DE ESCRITORIO</t>
  </si>
  <si>
    <t>LIBROS, REVISTAS Y PERIODICOS</t>
  </si>
  <si>
    <t xml:space="preserve">PRODUCTOS MEDICINALES </t>
  </si>
  <si>
    <t>LLANTAS Y NEUMATICOS</t>
  </si>
  <si>
    <t>COMBUSTIBLES Y LUBRICANTES</t>
  </si>
  <si>
    <t>MATERIAL PARA LIMPIEZA</t>
  </si>
  <si>
    <t>392-397-398</t>
  </si>
  <si>
    <t>UTILES DE ESCRITORIO, OFICINA INFORMATICA Y DE ENSEÑANZA</t>
  </si>
  <si>
    <t>UTILES DESTINADOS A ACTIVIDADES DEPORTIVAS Y RECREATIVAS</t>
  </si>
  <si>
    <t>UTILES DE COCINA Y COMEDOR</t>
  </si>
  <si>
    <t>PRODUCTOS ELECTRICOS Y AFINES</t>
  </si>
  <si>
    <t>PRODUCTOS Y UTILES VARIOS n.i.p.</t>
  </si>
  <si>
    <t>TOTAL  MATERIALES Y SUMINISTROS</t>
  </si>
  <si>
    <t>SERVICIOS DE CAPITAL</t>
  </si>
  <si>
    <t>MUEBLES DE OFICINA Y ESTANTERIA</t>
  </si>
  <si>
    <t>EQUIPO COMPUTACIONAL</t>
  </si>
  <si>
    <t>AUTOMOVILES Y CAMIONES</t>
  </si>
  <si>
    <t>EQUIPO DE TELECOMUNICACIONES Y SEÑALAMIENTO</t>
  </si>
  <si>
    <t>HERRAMIENTAS Y MAQUINAS-HERRAMIENTAS</t>
  </si>
  <si>
    <t>OTROS EQUIPOS</t>
  </si>
  <si>
    <t>PROGRAMAS DE INFORMATICA Y BASE DE DATOS</t>
  </si>
  <si>
    <t>622-635</t>
  </si>
  <si>
    <t>OBRAS PARA EDIFICACION NO RESIDENCIAL</t>
  </si>
  <si>
    <t>TOTAL SERVICIOS DE CAPITAL</t>
  </si>
  <si>
    <t>TOTAL  SERVICIOS FONDO 9995- ACTIVIDAD 0001</t>
  </si>
  <si>
    <t>152,295,296 y 299</t>
  </si>
  <si>
    <t>TOTAL SERVICIOS NO PERSONALES</t>
  </si>
  <si>
    <t>392-397</t>
  </si>
  <si>
    <t>UTILES DE ESCRITORIO, OFICINA INNFORMATICA Y DE ENSEÑANZA</t>
  </si>
  <si>
    <t>TOTAL MATERIALES Y SUMINISTROS</t>
  </si>
  <si>
    <t>TOTAL  SERVICIOS FONDO 9995+FONDO 100 ACTIVIDAD 0002</t>
  </si>
  <si>
    <t>OBRA</t>
  </si>
  <si>
    <t>SUBCTA</t>
  </si>
  <si>
    <t>(3)</t>
  </si>
  <si>
    <t>AYUDAS Y DONACIONES A PERSONAS</t>
  </si>
  <si>
    <t>BECAS Y VIAJES DE ESTUDIOS</t>
  </si>
  <si>
    <t>TRANSF. CORR. A ASOCIAC. SIN FINES DE LUCRO Y PARTIDOS POLITICOS</t>
  </si>
  <si>
    <t>TOTAL</t>
  </si>
  <si>
    <t>TOTAL  PROGRAMA 11 MAS 98 DEL FONDO 9995+100</t>
  </si>
  <si>
    <t>IMPUTACION PRESUPUESTARIA</t>
  </si>
  <si>
    <t>EJECUCION DEL GASTO</t>
  </si>
  <si>
    <t>(2)</t>
  </si>
  <si>
    <t>ACTIV.</t>
  </si>
  <si>
    <t>COMPROMISO</t>
  </si>
  <si>
    <t>INCREMENTO EN CAJA Y BANCO</t>
  </si>
  <si>
    <t>DISMINUCION DE LAS CUENTAS POR PAGAR</t>
  </si>
  <si>
    <t>CUENTAS POR PAGAR ANTERIORES</t>
  </si>
  <si>
    <t>TOTAL GENERAL DEL PROGRAMA</t>
  </si>
  <si>
    <t>CUENTA</t>
  </si>
  <si>
    <t>GERENTE DE CONTABILIDAD</t>
  </si>
  <si>
    <t>EJECUCION PRESUPUESTARIA DEL GASTO ENERO 2015</t>
  </si>
  <si>
    <t>EJECUCION PRESUPUESTARIA DEL GASTO FEBRERO 2015</t>
  </si>
  <si>
    <t>EJECUCION PRESUPUESTARIA DEL GASTO MARZO 2015</t>
  </si>
  <si>
    <t>EQUIPO DE COMPUTACION</t>
  </si>
  <si>
    <t>EQUIPOS Y MUEBLES DE OFICINA</t>
  </si>
  <si>
    <t>ALQUILER EQUIPOS DE TRANSPORTES</t>
  </si>
  <si>
    <t>PRODUCTOS FARMACEUTICOS Y CONEXOS</t>
  </si>
  <si>
    <t>EJECUCION PRESUPUESTARIA DEL GASTO ABRIL 2015</t>
  </si>
  <si>
    <t>"AÑO DE LA SUPERACION DEL ANALFABETISMO"</t>
  </si>
  <si>
    <t>PRESUPUESTO DE GASTOS TOALES POR PORGRAMA Y ACTIVIDADES 2015</t>
  </si>
  <si>
    <t>CAPITULO</t>
  </si>
  <si>
    <t>CÓDIGO:</t>
  </si>
  <si>
    <t>DENOMINACIÓN:</t>
  </si>
  <si>
    <t>SUB-CAPITULO</t>
  </si>
  <si>
    <t>......................................................</t>
  </si>
  <si>
    <t>PROGRAMA</t>
  </si>
  <si>
    <t>CÓDIGO SNIP:</t>
  </si>
  <si>
    <t>SUBPROGRAMA</t>
  </si>
  <si>
    <t xml:space="preserve"> PROGRMA 11--REGULACION DE LA DISTRIBUCION Y </t>
  </si>
  <si>
    <t xml:space="preserve"> PROTECCION AL CONSUMIDOR DEL SECTOR ELECTRICO</t>
  </si>
  <si>
    <t>PROGRAMA 99</t>
  </si>
  <si>
    <t xml:space="preserve">FORMULADO </t>
  </si>
  <si>
    <t>OBJETO SUB CUENTAS</t>
  </si>
  <si>
    <t>FUENTE</t>
  </si>
  <si>
    <t>ORGANISMO FINANCIADOR</t>
  </si>
  <si>
    <t>ENTIDAD RECEPTORA</t>
  </si>
  <si>
    <t xml:space="preserve">PROYECTADO  ACTIVIDAD 1  </t>
  </si>
  <si>
    <t xml:space="preserve">PROYECTADO  ACTIVIDAD 2 </t>
  </si>
  <si>
    <t>PROYECTADO  PROGRAMA 99  ADM. CONTRIB. ESPECIALES</t>
  </si>
  <si>
    <t>REGULACION DE LA DISTRIBUCION</t>
  </si>
  <si>
    <t xml:space="preserve">ATENCION AL RECLAMO Y PROTECCION AL CONSUMIDOR </t>
  </si>
  <si>
    <t>FINALIDAS</t>
  </si>
  <si>
    <t>Y COMERCIALIZACION DEL</t>
  </si>
  <si>
    <t>PROTECCION AL CONSUMIDOR DEL  SECTOR ELECTRICO</t>
  </si>
  <si>
    <t xml:space="preserve">FUNCION </t>
  </si>
  <si>
    <t xml:space="preserve">SUBFUNCION </t>
  </si>
  <si>
    <t>SECTOR ELECTRICO</t>
  </si>
  <si>
    <t>DEL SECTOR ELECTRICO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</si>
  <si>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</si>
  <si>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</si>
  <si>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</si>
  <si>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</si>
  <si>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</si>
  <si>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</si>
  <si>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</si>
  <si>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</si>
  <si>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</si>
  <si>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GASTOS PERSONALES:</t>
  </si>
  <si>
    <t xml:space="preserve">2  SERV. </t>
  </si>
  <si>
    <t>SUELDOS FIJOS</t>
  </si>
  <si>
    <t>SUB-TOTAL GASTOS PERSONALES ADM. CENTRAL</t>
  </si>
  <si>
    <t>2 SERV</t>
  </si>
  <si>
    <t>2.1.1.1</t>
  </si>
  <si>
    <t>REMUNERACIONES AL PERSONAL F</t>
  </si>
  <si>
    <t>F. PROPIO</t>
  </si>
  <si>
    <t>2 SERVIC</t>
  </si>
  <si>
    <t>2.1.1.2</t>
  </si>
  <si>
    <t>REMUN. AL PERSONAL C.TRANS</t>
  </si>
  <si>
    <t>F.PROPIO</t>
  </si>
  <si>
    <t>2,1,2,2</t>
  </si>
  <si>
    <t>COMP/HORAS EXTRAORDINARIAS</t>
  </si>
  <si>
    <t>9995</t>
  </si>
  <si>
    <t>2.1.2.2</t>
  </si>
  <si>
    <t>PRIMA TRANSPORTE</t>
  </si>
  <si>
    <t>COMP/TRABAJO EN VACACIONES</t>
  </si>
  <si>
    <t>2.2.8.7</t>
  </si>
  <si>
    <t>HONORARIOS/SERVIC. ESPECIALES</t>
  </si>
  <si>
    <t>2.1.3.2</t>
  </si>
  <si>
    <t>2.1.1.4</t>
  </si>
  <si>
    <t>REGALíA PASCUAL</t>
  </si>
  <si>
    <t>2.1.4.1</t>
  </si>
  <si>
    <t>BONIFICACION E INCENTIVO</t>
  </si>
  <si>
    <t>2.1.1.5</t>
  </si>
  <si>
    <t>2,.1.1.6</t>
  </si>
  <si>
    <t>VACACIONES  (BONO V)</t>
  </si>
  <si>
    <t>2.1.5.1</t>
  </si>
  <si>
    <t>CONTRIB.  SEG. FAMILIAR  SALUD</t>
  </si>
  <si>
    <t>2.1.5.2</t>
  </si>
  <si>
    <t>SEGURO DE PENSIONES</t>
  </si>
  <si>
    <t>2.1.5.3</t>
  </si>
  <si>
    <t>SEGURO RIESGOS LABORALES</t>
  </si>
  <si>
    <t>TOTAL GASTOS PERSONALES</t>
  </si>
  <si>
    <t>GASTOS NO PERSONALES:</t>
  </si>
  <si>
    <t>2.2.1.2</t>
  </si>
  <si>
    <t>SERVICIO TELEFONO LAGA DISTANCIA</t>
  </si>
  <si>
    <t>2.2.1.3</t>
  </si>
  <si>
    <t xml:space="preserve">    ,,</t>
  </si>
  <si>
    <t>2.2.1.4</t>
  </si>
  <si>
    <t>FAX Y CORREO</t>
  </si>
  <si>
    <t>2.2.1.6</t>
  </si>
  <si>
    <t>2.2.1.7</t>
  </si>
  <si>
    <t>CONSUMO AGUA CASD</t>
  </si>
  <si>
    <t>2.2.2.1</t>
  </si>
  <si>
    <t>2.2.2.2</t>
  </si>
  <si>
    <t>2.2.3.1</t>
  </si>
  <si>
    <t>VIAJES Y DIETAS  DENTRO DEL PAIS</t>
  </si>
  <si>
    <t>2.2.3.2</t>
  </si>
  <si>
    <t>VIAJES Y DIETAS AL EXTERIOR</t>
  </si>
  <si>
    <t>2.2.4.1</t>
  </si>
  <si>
    <t>2.2.4.4</t>
  </si>
  <si>
    <t>PEAJES</t>
  </si>
  <si>
    <t>2.2.5.1</t>
  </si>
  <si>
    <t>GASTO DE ALQ. EDIF. Y LOCALES</t>
  </si>
  <si>
    <t>2.2.5.3</t>
  </si>
  <si>
    <t>ALQ. MAQUINAS Y EQUIPOS OFICINA</t>
  </si>
  <si>
    <t>2.2.5.4</t>
  </si>
  <si>
    <t>ALQ. EQPOS. TRANSPORTE</t>
  </si>
  <si>
    <t>2.2.5.8</t>
  </si>
  <si>
    <t>2.2.6.1</t>
  </si>
  <si>
    <t>SEG. BIENES INM. E INFRANTRUCT</t>
  </si>
  <si>
    <t>2.2.6.2</t>
  </si>
  <si>
    <t>SEGUROS BIENES MUEBLES</t>
  </si>
  <si>
    <t>2.2.6.3</t>
  </si>
  <si>
    <t>SEGURO DE PERSONA</t>
  </si>
  <si>
    <t>2.2.7.1</t>
  </si>
  <si>
    <t>2.2.7.2</t>
  </si>
  <si>
    <t>REPARACION MAQUINARIA Y EQUIP</t>
  </si>
  <si>
    <t>2.2.8.1</t>
  </si>
  <si>
    <t>2.2.8.2</t>
  </si>
  <si>
    <t>2.2.8.4</t>
  </si>
  <si>
    <t>SERVICS. FUNERARIOS Y CONEXOS</t>
  </si>
  <si>
    <t>2.2.8.6</t>
  </si>
  <si>
    <t>ORGANIZACIÓN D EVENTOS Y FEST</t>
  </si>
  <si>
    <t>SERVS. PROFESIONALES Y TECNICOS</t>
  </si>
  <si>
    <t>2.2.8.8</t>
  </si>
  <si>
    <t>IMPUESTOS, DERECHOS Y TASAS</t>
  </si>
  <si>
    <t>OTROS SERVICIOS NO PERSONALES</t>
  </si>
  <si>
    <t>TOTAL GASTOS NO PERSONALES</t>
  </si>
  <si>
    <t>MATERIALES Y SUMINISTRO:</t>
  </si>
  <si>
    <t>2.3.1.1</t>
  </si>
  <si>
    <t>ALIMENTOS Y BEBIDAS AL PERSONAL</t>
  </si>
  <si>
    <t>2.3.2.3</t>
  </si>
  <si>
    <t>PRENDA DE VESTIR</t>
  </si>
  <si>
    <t>2.3.3.1</t>
  </si>
  <si>
    <t>PAPEL DE ESCRITORIO</t>
  </si>
  <si>
    <t>2.3.3.4</t>
  </si>
  <si>
    <t>LIBROS REVISTAS Y PERIODICOS</t>
  </si>
  <si>
    <t>2.3.4.1</t>
  </si>
  <si>
    <t>PRODUCTO MEDICINALES</t>
  </si>
  <si>
    <t>2.3.5.3</t>
  </si>
  <si>
    <t>2.3.7.1</t>
  </si>
  <si>
    <t xml:space="preserve">COMBUSTIBLES Y LUBRICANTES </t>
  </si>
  <si>
    <t>2.3.9.1</t>
  </si>
  <si>
    <t>MATERIAL DE LIMPIEZA</t>
  </si>
  <si>
    <t>2.3.9.2</t>
  </si>
  <si>
    <t>UTILES DE ESC. OFICINA Y ENSEÑANZA</t>
  </si>
  <si>
    <t>2.3.9.4</t>
  </si>
  <si>
    <t>UTILES DE DEPORTE Y RECREACIONCION</t>
  </si>
  <si>
    <t>2.3.9.5</t>
  </si>
  <si>
    <t>2.3.9.6</t>
  </si>
  <si>
    <t>MATLES. Y UTILES DE INFORMATICA</t>
  </si>
  <si>
    <t>LICENCIA Y PROGRAMA DE INFORM</t>
  </si>
  <si>
    <t>2.3.9.9</t>
  </si>
  <si>
    <t>GASTOS EN UTILES DIVERSOS</t>
  </si>
  <si>
    <t>TOTAL GASTOS CORRIENTES 9995</t>
  </si>
  <si>
    <t>GASTO DE CAPITAL:</t>
  </si>
  <si>
    <t>24</t>
  </si>
  <si>
    <t>241</t>
  </si>
  <si>
    <t>2.6.1.1</t>
  </si>
  <si>
    <t>MUEBLES DE OFICINA Y ESTANTER</t>
  </si>
  <si>
    <t>30</t>
  </si>
  <si>
    <t>0999</t>
  </si>
  <si>
    <t>2.6.1.3</t>
  </si>
  <si>
    <t>EQUIPOS DE COMPUTACION</t>
  </si>
  <si>
    <t>OMPUTACIONAL</t>
  </si>
  <si>
    <t>2.6.4.1</t>
  </si>
  <si>
    <t>AUTOMOVIL Y CAMIONE  TRANPORT</t>
  </si>
  <si>
    <t>2.6.5.5</t>
  </si>
  <si>
    <t>EQUIP. DE TELECOMUNI Y SEÑALAM</t>
  </si>
  <si>
    <t>2.6.5.7</t>
  </si>
  <si>
    <t xml:space="preserve">HERRAMIENTAS Y MAQUINARIAS </t>
  </si>
  <si>
    <t>2.6.5.8</t>
  </si>
  <si>
    <t xml:space="preserve">OTROS EQUIPOS </t>
  </si>
  <si>
    <t>2.6.8.3</t>
  </si>
  <si>
    <t>PROGRAMAS DE INF. Y BASE DATOS</t>
  </si>
  <si>
    <t>2.7.1.2</t>
  </si>
  <si>
    <t>OBRAS  PARA EDIFICACION NO RES</t>
  </si>
  <si>
    <t>TOTAL GASTOS DE CAPITAL</t>
  </si>
  <si>
    <t>TRANSFERENCIAS CORRIENTES:</t>
  </si>
  <si>
    <t>DONACIONES Y AYUDAS A PERSONAS</t>
  </si>
  <si>
    <t>0000</t>
  </si>
  <si>
    <t>VIAJES Y BECAS DE ESTUDIOS</t>
  </si>
  <si>
    <t>TRANSFS. CTES A INSTITS. BENEFICAS</t>
  </si>
  <si>
    <t>TOTAL TRANSFERENCIAS CORRIENTES PROGRAMA 98</t>
  </si>
  <si>
    <t>TOTAL  DE GASTOS  FDO. 9995</t>
  </si>
  <si>
    <t>TOTAL  DE GASTOS  FDO. 100</t>
  </si>
  <si>
    <t>TOTAL  GENERAL DE GASTOS  FDO. 100+9995</t>
  </si>
  <si>
    <t>FONDO100+30</t>
  </si>
  <si>
    <t xml:space="preserve">                       LIC. GILBERTO HERNANDEZ </t>
  </si>
  <si>
    <t>LIC. GENRRY RODRIGUEZ</t>
  </si>
  <si>
    <t xml:space="preserve">DIRECTOR ADMINITRATIVO FINANCIERO </t>
  </si>
  <si>
    <t xml:space="preserve">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</si>
</sst>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0;[Red]#,##0"/>
    <numFmt numFmtId="167" formatCode="#,##0.00;[Red]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ahoma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rgb="FFFF0000"/>
      <name val="Arial"/>
      <family val="2"/>
    </font>
    <font>
      <sz val="18"/>
      <color rgb="FFFF0000"/>
      <name val="Arial"/>
      <family val="2"/>
    </font>
    <font>
      <b/>
      <u/>
      <sz val="18"/>
      <name val="Arial"/>
      <family val="2"/>
    </font>
    <font>
      <b/>
      <sz val="20"/>
      <name val="Arial"/>
      <family val="2"/>
    </font>
    <font>
      <b/>
      <sz val="25"/>
      <name val="Arial"/>
      <family val="2"/>
    </font>
    <font>
      <b/>
      <sz val="35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b/>
      <sz val="1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72">
    <xf numFmtId="0" fontId="0" fillId="0" borderId="0" xfId="0"/>
    <xf numFmtId="0" fontId="3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4" fillId="2" borderId="2" xfId="0" applyFont="1" applyFill="1" applyBorder="1"/>
    <xf numFmtId="0" fontId="3" fillId="2" borderId="3" xfId="0" applyFont="1" applyFill="1" applyBorder="1"/>
    <xf numFmtId="0" fontId="4" fillId="2" borderId="5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1" xfId="1" applyNumberFormat="1" applyFont="1" applyFill="1" applyBorder="1" applyAlignment="1">
      <alignment horizontal="right"/>
    </xf>
    <xf numFmtId="0" fontId="5" fillId="2" borderId="11" xfId="0" applyFont="1" applyFill="1" applyBorder="1" applyAlignment="1"/>
    <xf numFmtId="0" fontId="3" fillId="2" borderId="12" xfId="0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66" fontId="4" fillId="0" borderId="14" xfId="0" applyNumberFormat="1" applyFont="1" applyBorder="1"/>
    <xf numFmtId="0" fontId="4" fillId="0" borderId="14" xfId="0" applyNumberFormat="1" applyFont="1" applyBorder="1"/>
    <xf numFmtId="166" fontId="6" fillId="0" borderId="14" xfId="0" applyNumberFormat="1" applyFont="1" applyBorder="1"/>
    <xf numFmtId="166" fontId="4" fillId="0" borderId="14" xfId="0" applyNumberFormat="1" applyFont="1" applyBorder="1" applyAlignment="1"/>
    <xf numFmtId="38" fontId="4" fillId="3" borderId="14" xfId="0" applyNumberFormat="1" applyFont="1" applyFill="1" applyBorder="1"/>
    <xf numFmtId="0" fontId="4" fillId="0" borderId="14" xfId="0" applyNumberFormat="1" applyFont="1" applyFill="1" applyBorder="1"/>
    <xf numFmtId="0" fontId="4" fillId="0" borderId="7" xfId="0" applyNumberFormat="1" applyFont="1" applyBorder="1"/>
    <xf numFmtId="166" fontId="6" fillId="0" borderId="7" xfId="0" applyNumberFormat="1" applyFont="1" applyBorder="1"/>
    <xf numFmtId="166" fontId="4" fillId="0" borderId="7" xfId="0" applyNumberFormat="1" applyFont="1" applyBorder="1" applyAlignment="1"/>
    <xf numFmtId="38" fontId="4" fillId="3" borderId="7" xfId="0" applyNumberFormat="1" applyFont="1" applyFill="1" applyBorder="1"/>
    <xf numFmtId="166" fontId="3" fillId="4" borderId="3" xfId="0" applyNumberFormat="1" applyFont="1" applyFill="1" applyBorder="1"/>
    <xf numFmtId="166" fontId="3" fillId="4" borderId="11" xfId="0" applyNumberFormat="1" applyFont="1" applyFill="1" applyBorder="1"/>
    <xf numFmtId="0" fontId="4" fillId="4" borderId="12" xfId="0" applyNumberFormat="1" applyFont="1" applyFill="1" applyBorder="1"/>
    <xf numFmtId="166" fontId="5" fillId="4" borderId="11" xfId="0" applyNumberFormat="1" applyFont="1" applyFill="1" applyBorder="1"/>
    <xf numFmtId="166" fontId="3" fillId="3" borderId="4" xfId="0" applyNumberFormat="1" applyFont="1" applyFill="1" applyBorder="1" applyAlignment="1">
      <alignment horizontal="right"/>
    </xf>
    <xf numFmtId="166" fontId="3" fillId="3" borderId="15" xfId="1" applyNumberFormat="1" applyFont="1" applyFill="1" applyBorder="1" applyAlignment="1" applyProtection="1">
      <alignment horizontal="right"/>
      <protection locked="0"/>
    </xf>
    <xf numFmtId="166" fontId="3" fillId="0" borderId="1" xfId="0" applyNumberFormat="1" applyFont="1" applyBorder="1"/>
    <xf numFmtId="166" fontId="3" fillId="0" borderId="2" xfId="0" applyNumberFormat="1" applyFont="1" applyFill="1" applyBorder="1"/>
    <xf numFmtId="0" fontId="4" fillId="0" borderId="2" xfId="0" applyNumberFormat="1" applyFont="1" applyFill="1" applyBorder="1"/>
    <xf numFmtId="166" fontId="5" fillId="0" borderId="2" xfId="0" applyNumberFormat="1" applyFont="1" applyFill="1" applyBorder="1"/>
    <xf numFmtId="166" fontId="3" fillId="0" borderId="2" xfId="0" applyNumberFormat="1" applyFont="1" applyFill="1" applyBorder="1" applyAlignment="1">
      <alignment horizontal="right"/>
    </xf>
    <xf numFmtId="166" fontId="3" fillId="0" borderId="2" xfId="1" applyNumberFormat="1" applyFont="1" applyFill="1" applyBorder="1" applyAlignment="1"/>
    <xf numFmtId="166" fontId="3" fillId="4" borderId="16" xfId="0" applyNumberFormat="1" applyFont="1" applyFill="1" applyBorder="1" applyAlignment="1">
      <alignment horizontal="right"/>
    </xf>
    <xf numFmtId="166" fontId="3" fillId="0" borderId="10" xfId="0" applyNumberFormat="1" applyFont="1" applyBorder="1"/>
    <xf numFmtId="166" fontId="3" fillId="0" borderId="11" xfId="0" applyNumberFormat="1" applyFont="1" applyBorder="1"/>
    <xf numFmtId="0" fontId="4" fillId="0" borderId="11" xfId="0" applyNumberFormat="1" applyFont="1" applyBorder="1"/>
    <xf numFmtId="0" fontId="4" fillId="0" borderId="12" xfId="0" applyNumberFormat="1" applyFont="1" applyBorder="1"/>
    <xf numFmtId="166" fontId="5" fillId="0" borderId="13" xfId="0" applyNumberFormat="1" applyFont="1" applyBorder="1"/>
    <xf numFmtId="166" fontId="7" fillId="0" borderId="4" xfId="0" applyNumberFormat="1" applyFont="1" applyBorder="1" applyAlignment="1">
      <alignment horizontal="center"/>
    </xf>
    <xf numFmtId="166" fontId="7" fillId="4" borderId="11" xfId="0" applyNumberFormat="1" applyFont="1" applyFill="1" applyBorder="1" applyAlignment="1"/>
    <xf numFmtId="166" fontId="3" fillId="4" borderId="13" xfId="0" applyNumberFormat="1" applyFont="1" applyFill="1" applyBorder="1" applyAlignment="1">
      <alignment horizontal="right"/>
    </xf>
    <xf numFmtId="166" fontId="4" fillId="0" borderId="14" xfId="0" applyNumberFormat="1" applyFont="1" applyFill="1" applyBorder="1" applyAlignment="1"/>
    <xf numFmtId="166" fontId="6" fillId="0" borderId="14" xfId="0" applyNumberFormat="1" applyFont="1" applyFill="1" applyBorder="1"/>
    <xf numFmtId="166" fontId="6" fillId="4" borderId="14" xfId="0" applyNumberFormat="1" applyFont="1" applyFill="1" applyBorder="1"/>
    <xf numFmtId="166" fontId="3" fillId="4" borderId="10" xfId="0" applyNumberFormat="1" applyFont="1" applyFill="1" applyBorder="1"/>
    <xf numFmtId="0" fontId="4" fillId="4" borderId="11" xfId="0" applyNumberFormat="1" applyFont="1" applyFill="1" applyBorder="1"/>
    <xf numFmtId="166" fontId="5" fillId="5" borderId="13" xfId="0" applyNumberFormat="1" applyFont="1" applyFill="1" applyBorder="1"/>
    <xf numFmtId="166" fontId="3" fillId="3" borderId="3" xfId="1" applyNumberFormat="1" applyFont="1" applyFill="1" applyBorder="1" applyAlignment="1"/>
    <xf numFmtId="166" fontId="3" fillId="5" borderId="15" xfId="1" applyNumberFormat="1" applyFont="1" applyFill="1" applyBorder="1" applyAlignment="1"/>
    <xf numFmtId="166" fontId="3" fillId="0" borderId="3" xfId="0" applyNumberFormat="1" applyFont="1" applyBorder="1"/>
    <xf numFmtId="166" fontId="3" fillId="0" borderId="4" xfId="0" applyNumberFormat="1" applyFont="1" applyBorder="1"/>
    <xf numFmtId="166" fontId="4" fillId="0" borderId="4" xfId="0" applyNumberFormat="1" applyFont="1" applyBorder="1"/>
    <xf numFmtId="166" fontId="5" fillId="0" borderId="4" xfId="0" applyNumberFormat="1" applyFont="1" applyBorder="1"/>
    <xf numFmtId="166" fontId="3" fillId="0" borderId="4" xfId="0" applyNumberFormat="1" applyFont="1" applyFill="1" applyBorder="1" applyAlignment="1">
      <alignment horizontal="center"/>
    </xf>
    <xf numFmtId="166" fontId="3" fillId="0" borderId="4" xfId="1" applyNumberFormat="1" applyFont="1" applyFill="1" applyBorder="1" applyAlignment="1"/>
    <xf numFmtId="166" fontId="3" fillId="4" borderId="5" xfId="0" applyNumberFormat="1" applyFont="1" applyFill="1" applyBorder="1" applyAlignment="1">
      <alignment horizontal="right"/>
    </xf>
    <xf numFmtId="166" fontId="4" fillId="0" borderId="7" xfId="0" applyNumberFormat="1" applyFont="1" applyBorder="1"/>
    <xf numFmtId="166" fontId="3" fillId="0" borderId="17" xfId="0" applyNumberFormat="1" applyFont="1" applyBorder="1"/>
    <xf numFmtId="166" fontId="3" fillId="0" borderId="18" xfId="0" applyNumberFormat="1" applyFont="1" applyBorder="1"/>
    <xf numFmtId="0" fontId="4" fillId="0" borderId="18" xfId="0" applyNumberFormat="1" applyFont="1" applyBorder="1"/>
    <xf numFmtId="0" fontId="4" fillId="0" borderId="19" xfId="0" applyNumberFormat="1" applyFont="1" applyBorder="1"/>
    <xf numFmtId="166" fontId="5" fillId="0" borderId="20" xfId="0" applyNumberFormat="1" applyFont="1" applyBorder="1"/>
    <xf numFmtId="166" fontId="3" fillId="5" borderId="2" xfId="0" applyNumberFormat="1" applyFont="1" applyFill="1" applyBorder="1" applyAlignment="1">
      <alignment horizontal="right"/>
    </xf>
    <xf numFmtId="166" fontId="3" fillId="5" borderId="1" xfId="1" applyNumberFormat="1" applyFont="1" applyFill="1" applyBorder="1" applyAlignment="1"/>
    <xf numFmtId="166" fontId="3" fillId="5" borderId="21" xfId="1" applyNumberFormat="1" applyFont="1" applyFill="1" applyBorder="1" applyAlignment="1"/>
    <xf numFmtId="0" fontId="4" fillId="0" borderId="4" xfId="0" applyNumberFormat="1" applyFont="1" applyBorder="1"/>
    <xf numFmtId="166" fontId="7" fillId="6" borderId="4" xfId="1" applyNumberFormat="1" applyFont="1" applyFill="1" applyBorder="1" applyAlignment="1"/>
    <xf numFmtId="166" fontId="6" fillId="0" borderId="7" xfId="0" applyNumberFormat="1" applyFont="1" applyBorder="1" applyAlignment="1">
      <alignment horizontal="right"/>
    </xf>
    <xf numFmtId="0" fontId="3" fillId="0" borderId="18" xfId="0" applyNumberFormat="1" applyFont="1" applyBorder="1"/>
    <xf numFmtId="0" fontId="3" fillId="0" borderId="19" xfId="0" applyNumberFormat="1" applyFont="1" applyBorder="1"/>
    <xf numFmtId="166" fontId="3" fillId="5" borderId="21" xfId="0" applyNumberFormat="1" applyFont="1" applyFill="1" applyBorder="1" applyAlignment="1">
      <alignment horizontal="right"/>
    </xf>
    <xf numFmtId="166" fontId="3" fillId="0" borderId="2" xfId="0" applyNumberFormat="1" applyFont="1" applyBorder="1"/>
    <xf numFmtId="0" fontId="3" fillId="0" borderId="2" xfId="0" applyNumberFormat="1" applyFont="1" applyBorder="1"/>
    <xf numFmtId="166" fontId="5" fillId="0" borderId="2" xfId="0" applyNumberFormat="1" applyFont="1" applyBorder="1"/>
    <xf numFmtId="0" fontId="3" fillId="0" borderId="11" xfId="0" applyNumberFormat="1" applyFont="1" applyBorder="1"/>
    <xf numFmtId="0" fontId="3" fillId="0" borderId="12" xfId="0" applyNumberFormat="1" applyFont="1" applyBorder="1"/>
    <xf numFmtId="166" fontId="5" fillId="3" borderId="13" xfId="0" applyNumberFormat="1" applyFont="1" applyFill="1" applyBorder="1"/>
    <xf numFmtId="166" fontId="3" fillId="5" borderId="3" xfId="0" applyNumberFormat="1" applyFont="1" applyFill="1" applyBorder="1"/>
    <xf numFmtId="166" fontId="3" fillId="5" borderId="15" xfId="0" applyNumberFormat="1" applyFont="1" applyFill="1" applyBorder="1"/>
    <xf numFmtId="166" fontId="3" fillId="4" borderId="2" xfId="0" applyNumberFormat="1" applyFont="1" applyFill="1" applyBorder="1" applyAlignment="1">
      <alignment horizontal="right"/>
    </xf>
    <xf numFmtId="166" fontId="3" fillId="4" borderId="2" xfId="0" applyNumberFormat="1" applyFont="1" applyFill="1" applyBorder="1"/>
    <xf numFmtId="166" fontId="3" fillId="4" borderId="16" xfId="0" applyNumberFormat="1" applyFont="1" applyFill="1" applyBorder="1"/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49" fontId="3" fillId="2" borderId="19" xfId="0" applyNumberFormat="1" applyFont="1" applyFill="1" applyBorder="1" applyAlignment="1">
      <alignment horizontal="center"/>
    </xf>
    <xf numFmtId="17" fontId="3" fillId="2" borderId="3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7" xfId="0" applyFont="1" applyFill="1" applyBorder="1" applyAlignment="1"/>
    <xf numFmtId="0" fontId="3" fillId="2" borderId="18" xfId="0" applyFont="1" applyFill="1" applyBorder="1" applyAlignment="1"/>
    <xf numFmtId="0" fontId="3" fillId="2" borderId="18" xfId="0" applyNumberFormat="1" applyFont="1" applyFill="1" applyBorder="1" applyAlignment="1"/>
    <xf numFmtId="0" fontId="5" fillId="2" borderId="18" xfId="0" applyFont="1" applyFill="1" applyBorder="1" applyAlignment="1"/>
    <xf numFmtId="0" fontId="3" fillId="2" borderId="19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166" fontId="3" fillId="0" borderId="25" xfId="0" applyNumberFormat="1" applyFont="1" applyBorder="1"/>
    <xf numFmtId="166" fontId="3" fillId="0" borderId="26" xfId="0" applyNumberFormat="1" applyFont="1" applyBorder="1"/>
    <xf numFmtId="166" fontId="3" fillId="5" borderId="26" xfId="0" applyNumberFormat="1" applyFont="1" applyFill="1" applyBorder="1"/>
    <xf numFmtId="0" fontId="4" fillId="3" borderId="14" xfId="0" applyNumberFormat="1" applyFont="1" applyFill="1" applyBorder="1"/>
    <xf numFmtId="166" fontId="5" fillId="4" borderId="26" xfId="0" applyNumberFormat="1" applyFont="1" applyFill="1" applyBorder="1"/>
    <xf numFmtId="166" fontId="3" fillId="4" borderId="27" xfId="0" applyNumberFormat="1" applyFont="1" applyFill="1" applyBorder="1" applyAlignment="1"/>
    <xf numFmtId="166" fontId="3" fillId="3" borderId="26" xfId="1" applyNumberFormat="1" applyFont="1" applyFill="1" applyBorder="1" applyAlignment="1" applyProtection="1">
      <alignment horizontal="right"/>
      <protection locked="0"/>
    </xf>
    <xf numFmtId="38" fontId="4" fillId="3" borderId="14" xfId="0" applyNumberFormat="1" applyFont="1" applyFill="1" applyBorder="1" applyAlignment="1">
      <alignment vertical="center"/>
    </xf>
    <xf numFmtId="166" fontId="3" fillId="4" borderId="1" xfId="0" applyNumberFormat="1" applyFont="1" applyFill="1" applyBorder="1"/>
    <xf numFmtId="166" fontId="3" fillId="4" borderId="18" xfId="0" applyNumberFormat="1" applyFont="1" applyFill="1" applyBorder="1"/>
    <xf numFmtId="0" fontId="4" fillId="4" borderId="19" xfId="0" applyNumberFormat="1" applyFont="1" applyFill="1" applyBorder="1"/>
    <xf numFmtId="166" fontId="5" fillId="4" borderId="18" xfId="0" applyNumberFormat="1" applyFont="1" applyFill="1" applyBorder="1"/>
    <xf numFmtId="166" fontId="3" fillId="3" borderId="2" xfId="0" applyNumberFormat="1" applyFont="1" applyFill="1" applyBorder="1" applyAlignment="1">
      <alignment horizontal="right"/>
    </xf>
    <xf numFmtId="166" fontId="3" fillId="3" borderId="17" xfId="1" applyNumberFormat="1" applyFont="1" applyFill="1" applyBorder="1" applyAlignment="1" applyProtection="1">
      <alignment horizontal="right"/>
      <protection locked="0"/>
    </xf>
    <xf numFmtId="166" fontId="3" fillId="3" borderId="20" xfId="1" applyNumberFormat="1" applyFont="1" applyFill="1" applyBorder="1" applyAlignment="1" applyProtection="1">
      <alignment horizontal="right"/>
      <protection locked="0"/>
    </xf>
    <xf numFmtId="166" fontId="4" fillId="0" borderId="16" xfId="0" applyNumberFormat="1" applyFont="1" applyBorder="1"/>
    <xf numFmtId="166" fontId="7" fillId="0" borderId="15" xfId="0" applyNumberFormat="1" applyFont="1" applyFill="1" applyBorder="1" applyAlignment="1"/>
    <xf numFmtId="166" fontId="4" fillId="0" borderId="15" xfId="0" applyNumberFormat="1" applyFont="1" applyBorder="1"/>
    <xf numFmtId="166" fontId="3" fillId="4" borderId="17" xfId="0" applyNumberFormat="1" applyFont="1" applyFill="1" applyBorder="1"/>
    <xf numFmtId="0" fontId="4" fillId="4" borderId="18" xfId="0" applyNumberFormat="1" applyFont="1" applyFill="1" applyBorder="1"/>
    <xf numFmtId="166" fontId="5" fillId="4" borderId="20" xfId="0" applyNumberFormat="1" applyFont="1" applyFill="1" applyBorder="1"/>
    <xf numFmtId="166" fontId="7" fillId="0" borderId="4" xfId="0" applyNumberFormat="1" applyFont="1" applyFill="1" applyBorder="1" applyAlignment="1">
      <alignment horizontal="center"/>
    </xf>
    <xf numFmtId="166" fontId="3" fillId="0" borderId="5" xfId="0" applyNumberFormat="1" applyFont="1" applyFill="1" applyBorder="1"/>
    <xf numFmtId="166" fontId="3" fillId="0" borderId="0" xfId="0" applyNumberFormat="1" applyFont="1" applyBorder="1"/>
    <xf numFmtId="0" fontId="3" fillId="0" borderId="0" xfId="0" applyNumberFormat="1" applyFont="1" applyBorder="1"/>
    <xf numFmtId="166" fontId="5" fillId="0" borderId="0" xfId="0" applyNumberFormat="1" applyFont="1" applyBorder="1"/>
    <xf numFmtId="166" fontId="3" fillId="0" borderId="0" xfId="0" applyNumberFormat="1" applyFont="1" applyFill="1" applyBorder="1" applyAlignment="1">
      <alignment horizontal="right"/>
    </xf>
    <xf numFmtId="166" fontId="3" fillId="0" borderId="0" xfId="1" applyNumberFormat="1" applyFont="1" applyFill="1" applyBorder="1" applyAlignment="1"/>
    <xf numFmtId="166" fontId="3" fillId="0" borderId="0" xfId="0" applyNumberFormat="1" applyFont="1" applyFill="1" applyBorder="1"/>
    <xf numFmtId="0" fontId="3" fillId="3" borderId="18" xfId="0" applyNumberFormat="1" applyFont="1" applyFill="1" applyBorder="1"/>
    <xf numFmtId="0" fontId="3" fillId="3" borderId="19" xfId="0" applyNumberFormat="1" applyFont="1" applyFill="1" applyBorder="1"/>
    <xf numFmtId="166" fontId="5" fillId="3" borderId="20" xfId="0" applyNumberFormat="1" applyFont="1" applyFill="1" applyBorder="1"/>
    <xf numFmtId="166" fontId="3" fillId="5" borderId="1" xfId="0" applyNumberFormat="1" applyFont="1" applyFill="1" applyBorder="1"/>
    <xf numFmtId="166" fontId="3" fillId="5" borderId="21" xfId="0" applyNumberFormat="1" applyFont="1" applyFill="1" applyBorder="1"/>
    <xf numFmtId="0" fontId="4" fillId="0" borderId="0" xfId="0" applyFont="1"/>
    <xf numFmtId="0" fontId="6" fillId="0" borderId="0" xfId="0" applyFont="1"/>
    <xf numFmtId="0" fontId="2" fillId="0" borderId="0" xfId="0" applyFont="1" applyBorder="1" applyAlignment="1"/>
    <xf numFmtId="3" fontId="2" fillId="0" borderId="0" xfId="0" applyNumberFormat="1" applyFont="1" applyBorder="1" applyAlignment="1"/>
    <xf numFmtId="0" fontId="3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Border="1"/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0" fontId="3" fillId="2" borderId="20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49" fontId="3" fillId="2" borderId="29" xfId="0" applyNumberFormat="1" applyFont="1" applyFill="1" applyBorder="1" applyAlignment="1">
      <alignment horizontal="center"/>
    </xf>
    <xf numFmtId="49" fontId="3" fillId="2" borderId="29" xfId="0" applyNumberFormat="1" applyFont="1" applyFill="1" applyBorder="1" applyAlignment="1"/>
    <xf numFmtId="49" fontId="3" fillId="2" borderId="30" xfId="0" applyNumberFormat="1" applyFont="1" applyFill="1" applyBorder="1" applyAlignment="1"/>
    <xf numFmtId="0" fontId="3" fillId="0" borderId="14" xfId="0" applyFont="1" applyBorder="1"/>
    <xf numFmtId="0" fontId="4" fillId="0" borderId="14" xfId="0" applyFont="1" applyBorder="1"/>
    <xf numFmtId="0" fontId="6" fillId="0" borderId="14" xfId="0" applyFont="1" applyBorder="1"/>
    <xf numFmtId="0" fontId="4" fillId="0" borderId="14" xfId="0" applyFont="1" applyBorder="1" applyAlignment="1"/>
    <xf numFmtId="3" fontId="4" fillId="3" borderId="14" xfId="0" applyNumberFormat="1" applyFont="1" applyFill="1" applyBorder="1"/>
    <xf numFmtId="0" fontId="4" fillId="0" borderId="14" xfId="0" applyFont="1" applyFill="1" applyBorder="1"/>
    <xf numFmtId="0" fontId="6" fillId="0" borderId="14" xfId="0" applyFont="1" applyFill="1" applyBorder="1"/>
    <xf numFmtId="0" fontId="4" fillId="0" borderId="14" xfId="0" applyFont="1" applyFill="1" applyBorder="1" applyAlignment="1"/>
    <xf numFmtId="0" fontId="4" fillId="0" borderId="7" xfId="0" applyFont="1" applyBorder="1"/>
    <xf numFmtId="0" fontId="4" fillId="0" borderId="7" xfId="0" applyFont="1" applyFill="1" applyBorder="1"/>
    <xf numFmtId="0" fontId="6" fillId="0" borderId="7" xfId="0" applyFont="1" applyFill="1" applyBorder="1"/>
    <xf numFmtId="0" fontId="4" fillId="0" borderId="7" xfId="0" applyFont="1" applyFill="1" applyBorder="1" applyAlignment="1"/>
    <xf numFmtId="3" fontId="4" fillId="3" borderId="7" xfId="0" applyNumberFormat="1" applyFont="1" applyFill="1" applyBorder="1"/>
    <xf numFmtId="0" fontId="3" fillId="0" borderId="17" xfId="0" applyFont="1" applyBorder="1"/>
    <xf numFmtId="0" fontId="3" fillId="0" borderId="18" xfId="0" applyFont="1" applyBorder="1"/>
    <xf numFmtId="0" fontId="3" fillId="4" borderId="19" xfId="0" applyFont="1" applyFill="1" applyBorder="1"/>
    <xf numFmtId="0" fontId="5" fillId="4" borderId="19" xfId="0" applyFont="1" applyFill="1" applyBorder="1"/>
    <xf numFmtId="0" fontId="3" fillId="5" borderId="1" xfId="0" applyFont="1" applyFill="1" applyBorder="1" applyAlignment="1">
      <alignment horizontal="right"/>
    </xf>
    <xf numFmtId="3" fontId="3" fillId="5" borderId="16" xfId="0" applyNumberFormat="1" applyFont="1" applyFill="1" applyBorder="1"/>
    <xf numFmtId="3" fontId="3" fillId="5" borderId="21" xfId="0" applyNumberFormat="1" applyFont="1" applyFill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166" fontId="3" fillId="0" borderId="1" xfId="0" applyNumberFormat="1" applyFont="1" applyBorder="1" applyAlignment="1"/>
    <xf numFmtId="166" fontId="3" fillId="5" borderId="2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3" fillId="2" borderId="31" xfId="0" applyNumberFormat="1" applyFont="1" applyFill="1" applyBorder="1" applyAlignment="1">
      <alignment horizontal="center"/>
    </xf>
    <xf numFmtId="49" fontId="3" fillId="2" borderId="26" xfId="0" applyNumberFormat="1" applyFont="1" applyFill="1" applyBorder="1" applyAlignment="1">
      <alignment horizontal="center"/>
    </xf>
    <xf numFmtId="49" fontId="3" fillId="2" borderId="27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49" fontId="3" fillId="2" borderId="24" xfId="0" applyNumberFormat="1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/>
    <xf numFmtId="49" fontId="3" fillId="2" borderId="5" xfId="0" applyNumberFormat="1" applyFont="1" applyFill="1" applyBorder="1" applyAlignment="1"/>
    <xf numFmtId="0" fontId="4" fillId="0" borderId="7" xfId="0" applyFont="1" applyBorder="1" applyAlignment="1"/>
    <xf numFmtId="0" fontId="3" fillId="0" borderId="18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3" borderId="1" xfId="0" applyFont="1" applyFill="1" applyBorder="1" applyAlignment="1">
      <alignment horizontal="right"/>
    </xf>
    <xf numFmtId="167" fontId="3" fillId="5" borderId="21" xfId="0" applyNumberFormat="1" applyFont="1" applyFill="1" applyBorder="1"/>
    <xf numFmtId="166" fontId="3" fillId="5" borderId="16" xfId="0" applyNumberFormat="1" applyFont="1" applyFill="1" applyBorder="1"/>
    <xf numFmtId="38" fontId="0" fillId="0" borderId="0" xfId="0" applyNumberFormat="1"/>
    <xf numFmtId="166" fontId="0" fillId="0" borderId="0" xfId="0" applyNumberFormat="1"/>
    <xf numFmtId="167" fontId="0" fillId="0" borderId="0" xfId="0" applyNumberFormat="1"/>
    <xf numFmtId="3" fontId="0" fillId="0" borderId="0" xfId="0" applyNumberFormat="1"/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164" fontId="11" fillId="0" borderId="3" xfId="2" applyFont="1" applyBorder="1" applyAlignment="1">
      <alignment horizontal="left" vertical="center"/>
    </xf>
    <xf numFmtId="164" fontId="11" fillId="0" borderId="4" xfId="2" applyFont="1" applyBorder="1" applyAlignment="1">
      <alignment horizontal="left" vertical="center"/>
    </xf>
    <xf numFmtId="164" fontId="11" fillId="0" borderId="5" xfId="2" applyFont="1" applyBorder="1" applyAlignment="1">
      <alignment horizontal="left" vertical="center"/>
    </xf>
    <xf numFmtId="0" fontId="12" fillId="0" borderId="3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/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/>
    <xf numFmtId="0" fontId="14" fillId="0" borderId="0" xfId="0" applyFont="1" applyBorder="1"/>
    <xf numFmtId="0" fontId="0" fillId="0" borderId="35" xfId="0" applyBorder="1"/>
    <xf numFmtId="0" fontId="12" fillId="0" borderId="0" xfId="0" applyFont="1" applyBorder="1" applyAlignment="1">
      <alignment vertical="center"/>
    </xf>
    <xf numFmtId="0" fontId="13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2" fillId="0" borderId="3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vertical="center"/>
    </xf>
    <xf numFmtId="0" fontId="13" fillId="0" borderId="36" xfId="0" applyFont="1" applyBorder="1" applyAlignment="1">
      <alignment horizontal="right"/>
    </xf>
    <xf numFmtId="0" fontId="0" fillId="0" borderId="36" xfId="0" applyBorder="1"/>
    <xf numFmtId="0" fontId="13" fillId="0" borderId="36" xfId="0" applyFont="1" applyBorder="1" applyAlignment="1">
      <alignment horizontal="left" vertical="center"/>
    </xf>
    <xf numFmtId="0" fontId="15" fillId="0" borderId="36" xfId="0" applyFont="1" applyBorder="1"/>
    <xf numFmtId="0" fontId="16" fillId="0" borderId="36" xfId="0" applyFont="1" applyBorder="1"/>
    <xf numFmtId="0" fontId="16" fillId="0" borderId="36" xfId="0" applyFont="1" applyBorder="1" applyAlignment="1">
      <alignment horizontal="center"/>
    </xf>
    <xf numFmtId="0" fontId="0" fillId="0" borderId="37" xfId="0" applyBorder="1"/>
    <xf numFmtId="0" fontId="12" fillId="0" borderId="34" xfId="0" applyFont="1" applyBorder="1" applyAlignment="1">
      <alignment vertical="center"/>
    </xf>
    <xf numFmtId="0" fontId="12" fillId="5" borderId="3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4" fillId="5" borderId="3" xfId="0" applyFont="1" applyFill="1" applyBorder="1"/>
    <xf numFmtId="0" fontId="14" fillId="5" borderId="5" xfId="0" applyFont="1" applyFill="1" applyBorder="1"/>
    <xf numFmtId="0" fontId="12" fillId="5" borderId="34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5" borderId="35" xfId="0" applyFont="1" applyFill="1" applyBorder="1" applyAlignment="1">
      <alignment horizontal="center"/>
    </xf>
    <xf numFmtId="0" fontId="12" fillId="0" borderId="23" xfId="0" applyFont="1" applyBorder="1" applyAlignment="1">
      <alignment vertical="center"/>
    </xf>
    <xf numFmtId="0" fontId="12" fillId="5" borderId="23" xfId="0" applyFont="1" applyFill="1" applyBorder="1" applyAlignment="1">
      <alignment horizontal="center"/>
    </xf>
    <xf numFmtId="0" fontId="12" fillId="5" borderId="36" xfId="0" applyFont="1" applyFill="1" applyBorder="1" applyAlignment="1">
      <alignment horizontal="center"/>
    </xf>
    <xf numFmtId="0" fontId="12" fillId="5" borderId="37" xfId="0" applyFont="1" applyFill="1" applyBorder="1" applyAlignment="1">
      <alignment horizontal="center"/>
    </xf>
    <xf numFmtId="0" fontId="14" fillId="5" borderId="23" xfId="0" applyFont="1" applyFill="1" applyBorder="1"/>
    <xf numFmtId="0" fontId="14" fillId="5" borderId="37" xfId="0" applyFont="1" applyFill="1" applyBorder="1"/>
    <xf numFmtId="0" fontId="16" fillId="5" borderId="15" xfId="0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164" fontId="12" fillId="5" borderId="1" xfId="2" applyFont="1" applyFill="1" applyBorder="1" applyAlignment="1">
      <alignment horizontal="center" vertical="center" wrapText="1"/>
    </xf>
    <xf numFmtId="164" fontId="12" fillId="5" borderId="16" xfId="2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6" fillId="5" borderId="40" xfId="0" applyFont="1" applyFill="1" applyBorder="1" applyAlignment="1">
      <alignment horizontal="center" vertical="center" wrapText="1"/>
    </xf>
    <xf numFmtId="0" fontId="16" fillId="5" borderId="40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6" fillId="5" borderId="35" xfId="0" applyFont="1" applyFill="1" applyBorder="1" applyAlignment="1">
      <alignment horizontal="center" vertical="center" wrapText="1"/>
    </xf>
    <xf numFmtId="0" fontId="15" fillId="5" borderId="40" xfId="0" applyFont="1" applyFill="1" applyBorder="1" applyAlignment="1">
      <alignment horizontal="center" vertical="center" wrapText="1"/>
    </xf>
    <xf numFmtId="0" fontId="15" fillId="5" borderId="34" xfId="0" applyFont="1" applyFill="1" applyBorder="1" applyAlignment="1">
      <alignment horizontal="center" vertical="center" wrapText="1"/>
    </xf>
    <xf numFmtId="0" fontId="15" fillId="5" borderId="34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5" fillId="5" borderId="35" xfId="0" applyFont="1" applyFill="1" applyBorder="1" applyAlignment="1">
      <alignment horizontal="center" vertical="center" wrapText="1"/>
    </xf>
    <xf numFmtId="164" fontId="15" fillId="5" borderId="34" xfId="2" applyFont="1" applyFill="1" applyBorder="1" applyAlignment="1">
      <alignment horizontal="center" vertical="center" wrapText="1"/>
    </xf>
    <xf numFmtId="164" fontId="15" fillId="5" borderId="35" xfId="2" applyFont="1" applyFill="1" applyBorder="1" applyAlignment="1">
      <alignment horizontal="center" vertical="center" wrapText="1"/>
    </xf>
    <xf numFmtId="0" fontId="15" fillId="5" borderId="35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0" fontId="15" fillId="5" borderId="40" xfId="0" applyFont="1" applyFill="1" applyBorder="1" applyAlignment="1">
      <alignment horizontal="center" vertical="center" wrapText="1"/>
    </xf>
    <xf numFmtId="0" fontId="16" fillId="5" borderId="36" xfId="0" applyFont="1" applyFill="1" applyBorder="1" applyAlignment="1">
      <alignment horizontal="center" vertical="center" wrapText="1"/>
    </xf>
    <xf numFmtId="0" fontId="16" fillId="5" borderId="37" xfId="0" applyFont="1" applyFill="1" applyBorder="1" applyAlignment="1">
      <alignment horizontal="center" vertical="center" wrapText="1"/>
    </xf>
    <xf numFmtId="0" fontId="16" fillId="5" borderId="24" xfId="0" applyFont="1" applyFill="1" applyBorder="1" applyAlignment="1">
      <alignment horizontal="center" vertical="center" wrapText="1"/>
    </xf>
    <xf numFmtId="0" fontId="16" fillId="5" borderId="23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36" xfId="0" applyFont="1" applyFill="1" applyBorder="1" applyAlignment="1">
      <alignment horizontal="center" vertical="center" wrapText="1"/>
    </xf>
    <xf numFmtId="0" fontId="15" fillId="5" borderId="37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6" fillId="5" borderId="35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0" fontId="16" fillId="5" borderId="23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49" fontId="15" fillId="7" borderId="35" xfId="0" applyNumberFormat="1" applyFont="1" applyFill="1" applyBorder="1" applyAlignment="1">
      <alignment horizontal="center" vertical="center" wrapText="1"/>
    </xf>
    <xf numFmtId="49" fontId="15" fillId="7" borderId="0" xfId="0" applyNumberFormat="1" applyFont="1" applyFill="1" applyBorder="1" applyAlignment="1">
      <alignment horizontal="center" vertical="center" wrapText="1"/>
    </xf>
    <xf numFmtId="49" fontId="15" fillId="7" borderId="3" xfId="0" applyNumberFormat="1" applyFont="1" applyFill="1" applyBorder="1" applyAlignment="1">
      <alignment horizontal="center" vertical="center" wrapText="1"/>
    </xf>
    <xf numFmtId="49" fontId="15" fillId="7" borderId="4" xfId="0" applyNumberFormat="1" applyFont="1" applyFill="1" applyBorder="1" applyAlignment="1">
      <alignment horizontal="center" vertical="center" wrapText="1"/>
    </xf>
    <xf numFmtId="49" fontId="15" fillId="7" borderId="5" xfId="0" applyNumberFormat="1" applyFont="1" applyFill="1" applyBorder="1" applyAlignment="1">
      <alignment horizontal="center" vertical="center" wrapText="1"/>
    </xf>
    <xf numFmtId="49" fontId="15" fillId="7" borderId="3" xfId="0" applyNumberFormat="1" applyFont="1" applyFill="1" applyBorder="1" applyAlignment="1">
      <alignment horizontal="center" vertical="center" wrapText="1"/>
    </xf>
    <xf numFmtId="49" fontId="15" fillId="7" borderId="3" xfId="0" applyNumberFormat="1" applyFont="1" applyFill="1" applyBorder="1" applyAlignment="1">
      <alignment horizontal="center"/>
    </xf>
    <xf numFmtId="49" fontId="15" fillId="7" borderId="3" xfId="0" applyNumberFormat="1" applyFont="1" applyFill="1" applyBorder="1" applyAlignment="1">
      <alignment horizontal="center"/>
    </xf>
    <xf numFmtId="49" fontId="15" fillId="7" borderId="5" xfId="0" applyNumberFormat="1" applyFont="1" applyFill="1" applyBorder="1" applyAlignment="1">
      <alignment horizontal="center"/>
    </xf>
    <xf numFmtId="49" fontId="15" fillId="7" borderId="4" xfId="0" applyNumberFormat="1" applyFont="1" applyFill="1" applyBorder="1" applyAlignment="1">
      <alignment horizontal="center"/>
    </xf>
    <xf numFmtId="49" fontId="15" fillId="7" borderId="4" xfId="0" applyNumberFormat="1" applyFont="1" applyFill="1" applyBorder="1" applyAlignment="1">
      <alignment horizontal="center"/>
    </xf>
    <xf numFmtId="49" fontId="15" fillId="7" borderId="41" xfId="0" applyNumberFormat="1" applyFont="1" applyFill="1" applyBorder="1" applyAlignment="1">
      <alignment horizontal="center"/>
    </xf>
    <xf numFmtId="49" fontId="15" fillId="7" borderId="4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7" xfId="0" applyFont="1" applyBorder="1" applyAlignment="1">
      <alignment horizontal="center"/>
    </xf>
    <xf numFmtId="0" fontId="17" fillId="0" borderId="43" xfId="0" applyFont="1" applyBorder="1"/>
    <xf numFmtId="0" fontId="17" fillId="0" borderId="22" xfId="0" applyFont="1" applyBorder="1"/>
    <xf numFmtId="0" fontId="8" fillId="0" borderId="22" xfId="0" applyFont="1" applyBorder="1" applyAlignment="1">
      <alignment horizontal="left"/>
    </xf>
    <xf numFmtId="0" fontId="8" fillId="0" borderId="22" xfId="0" applyFont="1" applyFill="1" applyBorder="1"/>
    <xf numFmtId="0" fontId="8" fillId="8" borderId="22" xfId="0" applyFont="1" applyFill="1" applyBorder="1"/>
    <xf numFmtId="0" fontId="8" fillId="8" borderId="22" xfId="0" applyFont="1" applyFill="1" applyBorder="1" applyAlignment="1">
      <alignment horizontal="center"/>
    </xf>
    <xf numFmtId="49" fontId="8" fillId="8" borderId="22" xfId="0" applyNumberFormat="1" applyFont="1" applyFill="1" applyBorder="1" applyAlignment="1">
      <alignment horizontal="center"/>
    </xf>
    <xf numFmtId="49" fontId="8" fillId="8" borderId="22" xfId="0" applyNumberFormat="1" applyFont="1" applyFill="1" applyBorder="1" applyAlignment="1">
      <alignment horizontal="center"/>
    </xf>
    <xf numFmtId="3" fontId="8" fillId="8" borderId="22" xfId="0" applyNumberFormat="1" applyFont="1" applyFill="1" applyBorder="1" applyAlignment="1">
      <alignment horizontal="center"/>
    </xf>
    <xf numFmtId="3" fontId="8" fillId="8" borderId="44" xfId="0" applyNumberFormat="1" applyFont="1" applyFill="1" applyBorder="1" applyAlignment="1">
      <alignment horizontal="center"/>
    </xf>
    <xf numFmtId="3" fontId="8" fillId="8" borderId="45" xfId="0" applyNumberFormat="1" applyFont="1" applyFill="1" applyBorder="1" applyAlignment="1">
      <alignment horizontal="center"/>
    </xf>
    <xf numFmtId="3" fontId="8" fillId="8" borderId="46" xfId="0" applyNumberFormat="1" applyFont="1" applyFill="1" applyBorder="1" applyAlignment="1">
      <alignment horizontal="center"/>
    </xf>
    <xf numFmtId="49" fontId="11" fillId="0" borderId="47" xfId="0" applyNumberFormat="1" applyFont="1" applyFill="1" applyBorder="1" applyAlignment="1">
      <alignment horizontal="center" vertical="center" wrapText="1"/>
    </xf>
    <xf numFmtId="49" fontId="11" fillId="0" borderId="48" xfId="0" applyNumberFormat="1" applyFont="1" applyFill="1" applyBorder="1" applyAlignment="1">
      <alignment horizontal="center" vertical="center" wrapText="1"/>
    </xf>
    <xf numFmtId="49" fontId="11" fillId="5" borderId="48" xfId="0" applyNumberFormat="1" applyFont="1" applyFill="1" applyBorder="1" applyAlignment="1">
      <alignment horizontal="center" vertical="center" wrapText="1"/>
    </xf>
    <xf numFmtId="49" fontId="11" fillId="5" borderId="49" xfId="0" applyNumberFormat="1" applyFont="1" applyFill="1" applyBorder="1" applyAlignment="1">
      <alignment horizontal="center"/>
    </xf>
    <xf numFmtId="49" fontId="11" fillId="5" borderId="50" xfId="0" applyNumberFormat="1" applyFont="1" applyFill="1" applyBorder="1" applyAlignment="1">
      <alignment horizontal="center"/>
    </xf>
    <xf numFmtId="49" fontId="11" fillId="5" borderId="48" xfId="0" applyNumberFormat="1" applyFont="1" applyFill="1" applyBorder="1" applyAlignment="1">
      <alignment horizontal="center"/>
    </xf>
    <xf numFmtId="49" fontId="8" fillId="5" borderId="48" xfId="0" applyNumberFormat="1" applyFont="1" applyFill="1" applyBorder="1" applyAlignment="1">
      <alignment horizontal="center"/>
    </xf>
    <xf numFmtId="3" fontId="8" fillId="5" borderId="48" xfId="0" applyNumberFormat="1" applyFont="1" applyFill="1" applyBorder="1" applyAlignment="1">
      <alignment horizontal="center"/>
    </xf>
    <xf numFmtId="0" fontId="17" fillId="0" borderId="48" xfId="0" applyFont="1" applyBorder="1"/>
    <xf numFmtId="3" fontId="8" fillId="5" borderId="49" xfId="0" applyNumberFormat="1" applyFont="1" applyFill="1" applyBorder="1" applyAlignment="1">
      <alignment horizontal="center"/>
    </xf>
    <xf numFmtId="3" fontId="8" fillId="5" borderId="51" xfId="0" applyNumberFormat="1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38" xfId="0" applyFont="1" applyBorder="1"/>
    <xf numFmtId="0" fontId="8" fillId="0" borderId="14" xfId="0" applyFont="1" applyBorder="1"/>
    <xf numFmtId="0" fontId="8" fillId="0" borderId="14" xfId="0" applyFont="1" applyBorder="1" applyAlignment="1">
      <alignment horizontal="left"/>
    </xf>
    <xf numFmtId="0" fontId="11" fillId="0" borderId="14" xfId="0" applyFont="1" applyBorder="1"/>
    <xf numFmtId="0" fontId="8" fillId="0" borderId="14" xfId="0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53" xfId="0" applyNumberFormat="1" applyFont="1" applyBorder="1" applyAlignment="1">
      <alignment horizontal="center"/>
    </xf>
    <xf numFmtId="3" fontId="8" fillId="0" borderId="54" xfId="0" applyNumberFormat="1" applyFont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3" fontId="8" fillId="0" borderId="5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8" fillId="0" borderId="14" xfId="0" applyFont="1" applyFill="1" applyBorder="1"/>
    <xf numFmtId="0" fontId="17" fillId="0" borderId="54" xfId="0" applyFont="1" applyBorder="1" applyAlignment="1">
      <alignment horizontal="center"/>
    </xf>
    <xf numFmtId="0" fontId="8" fillId="0" borderId="6" xfId="0" applyFont="1" applyBorder="1"/>
    <xf numFmtId="0" fontId="8" fillId="0" borderId="7" xfId="0" applyFont="1" applyFill="1" applyBorder="1"/>
    <xf numFmtId="0" fontId="8" fillId="0" borderId="7" xfId="0" applyFont="1" applyBorder="1" applyAlignment="1">
      <alignment horizontal="left"/>
    </xf>
    <xf numFmtId="0" fontId="8" fillId="0" borderId="7" xfId="0" applyFont="1" applyBorder="1"/>
    <xf numFmtId="0" fontId="11" fillId="0" borderId="7" xfId="0" applyFont="1" applyBorder="1"/>
    <xf numFmtId="49" fontId="8" fillId="0" borderId="7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5" borderId="18" xfId="0" applyFont="1" applyFill="1" applyBorder="1"/>
    <xf numFmtId="0" fontId="8" fillId="5" borderId="18" xfId="0" applyFont="1" applyFill="1" applyBorder="1" applyAlignment="1">
      <alignment horizontal="left"/>
    </xf>
    <xf numFmtId="0" fontId="8" fillId="5" borderId="18" xfId="0" applyFont="1" applyFill="1" applyBorder="1" applyAlignment="1">
      <alignment horizontal="center"/>
    </xf>
    <xf numFmtId="3" fontId="8" fillId="5" borderId="18" xfId="0" applyNumberFormat="1" applyFont="1" applyFill="1" applyBorder="1" applyAlignment="1">
      <alignment horizontal="center"/>
    </xf>
    <xf numFmtId="3" fontId="8" fillId="5" borderId="19" xfId="0" applyNumberFormat="1" applyFont="1" applyFill="1" applyBorder="1" applyAlignment="1">
      <alignment horizontal="center"/>
    </xf>
    <xf numFmtId="3" fontId="8" fillId="5" borderId="56" xfId="0" applyNumberFormat="1" applyFont="1" applyFill="1" applyBorder="1" applyAlignment="1">
      <alignment horizontal="center"/>
    </xf>
    <xf numFmtId="3" fontId="8" fillId="5" borderId="16" xfId="0" applyNumberFormat="1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0" fontId="8" fillId="0" borderId="53" xfId="0" applyFont="1" applyFill="1" applyBorder="1"/>
    <xf numFmtId="0" fontId="8" fillId="0" borderId="53" xfId="0" applyFont="1" applyBorder="1"/>
    <xf numFmtId="0" fontId="8" fillId="0" borderId="54" xfId="0" applyFont="1" applyBorder="1"/>
    <xf numFmtId="3" fontId="18" fillId="0" borderId="14" xfId="0" applyNumberFormat="1" applyFont="1" applyBorder="1" applyAlignment="1">
      <alignment horizontal="center"/>
    </xf>
    <xf numFmtId="0" fontId="8" fillId="0" borderId="26" xfId="0" applyFont="1" applyBorder="1" applyAlignment="1">
      <alignment horizontal="left"/>
    </xf>
    <xf numFmtId="0" fontId="8" fillId="0" borderId="17" xfId="0" applyFont="1" applyBorder="1"/>
    <xf numFmtId="0" fontId="8" fillId="0" borderId="18" xfId="0" applyFont="1" applyFill="1" applyBorder="1"/>
    <xf numFmtId="0" fontId="8" fillId="0" borderId="18" xfId="0" applyFont="1" applyBorder="1"/>
    <xf numFmtId="0" fontId="8" fillId="5" borderId="18" xfId="0" applyFont="1" applyFill="1" applyBorder="1" applyAlignment="1">
      <alignment horizontal="left"/>
    </xf>
    <xf numFmtId="0" fontId="8" fillId="5" borderId="18" xfId="0" applyFont="1" applyFill="1" applyBorder="1" applyAlignment="1">
      <alignment horizontal="center"/>
    </xf>
    <xf numFmtId="49" fontId="8" fillId="5" borderId="18" xfId="0" applyNumberFormat="1" applyFont="1" applyFill="1" applyBorder="1" applyAlignment="1">
      <alignment horizontal="center"/>
    </xf>
    <xf numFmtId="49" fontId="8" fillId="5" borderId="18" xfId="0" applyNumberFormat="1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8" fillId="0" borderId="14" xfId="0" applyFont="1" applyBorder="1" applyAlignment="1"/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49" fontId="19" fillId="0" borderId="7" xfId="0" applyNumberFormat="1" applyFont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56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5" borderId="19" xfId="0" applyFont="1" applyFill="1" applyBorder="1" applyAlignment="1">
      <alignment horizontal="left"/>
    </xf>
    <xf numFmtId="0" fontId="8" fillId="5" borderId="17" xfId="0" applyFont="1" applyFill="1" applyBorder="1" applyAlignment="1">
      <alignment horizontal="left"/>
    </xf>
    <xf numFmtId="49" fontId="8" fillId="0" borderId="38" xfId="0" applyNumberFormat="1" applyFont="1" applyFill="1" applyBorder="1" applyAlignment="1">
      <alignment horizontal="right" vertical="center" wrapText="1"/>
    </xf>
    <xf numFmtId="49" fontId="8" fillId="0" borderId="14" xfId="0" applyNumberFormat="1" applyFont="1" applyFill="1" applyBorder="1" applyAlignment="1">
      <alignment horizontal="righ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right"/>
    </xf>
    <xf numFmtId="49" fontId="8" fillId="0" borderId="14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8" fillId="0" borderId="14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3" fontId="8" fillId="0" borderId="5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49" fontId="11" fillId="0" borderId="7" xfId="0" applyNumberFormat="1" applyFont="1" applyFill="1" applyBorder="1" applyAlignment="1">
      <alignment horizontal="right"/>
    </xf>
    <xf numFmtId="49" fontId="8" fillId="0" borderId="7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7" xfId="0" applyFont="1" applyFill="1" applyBorder="1"/>
    <xf numFmtId="0" fontId="8" fillId="0" borderId="31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3" fontId="8" fillId="0" borderId="58" xfId="0" applyNumberFormat="1" applyFont="1" applyBorder="1" applyAlignment="1">
      <alignment horizontal="center"/>
    </xf>
    <xf numFmtId="3" fontId="8" fillId="0" borderId="60" xfId="0" applyNumberFormat="1" applyFont="1" applyBorder="1" applyAlignment="1">
      <alignment horizontal="center"/>
    </xf>
    <xf numFmtId="3" fontId="8" fillId="0" borderId="55" xfId="0" applyNumberFormat="1" applyFont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0" fontId="8" fillId="5" borderId="38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14" xfId="0" applyFont="1" applyFill="1" applyBorder="1"/>
    <xf numFmtId="3" fontId="8" fillId="5" borderId="14" xfId="0" applyNumberFormat="1" applyFont="1" applyFill="1" applyBorder="1" applyAlignment="1">
      <alignment horizontal="center"/>
    </xf>
    <xf numFmtId="3" fontId="8" fillId="5" borderId="53" xfId="0" applyNumberFormat="1" applyFont="1" applyFill="1" applyBorder="1" applyAlignment="1">
      <alignment horizontal="center"/>
    </xf>
    <xf numFmtId="3" fontId="8" fillId="5" borderId="55" xfId="0" applyNumberFormat="1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7" xfId="0" applyFont="1" applyFill="1" applyBorder="1"/>
    <xf numFmtId="3" fontId="8" fillId="5" borderId="7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/>
    <xf numFmtId="0" fontId="8" fillId="5" borderId="17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3" fontId="1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13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Fill="1"/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/>
    <xf numFmtId="3" fontId="0" fillId="0" borderId="0" xfId="0" applyNumberFormat="1" applyFill="1"/>
    <xf numFmtId="0" fontId="2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11" fillId="0" borderId="0" xfId="0" applyFont="1" applyFill="1" applyBorder="1" applyAlignment="1">
      <alignment horizontal="left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563725" y="510540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18</xdr:row>
      <xdr:rowOff>0</xdr:rowOff>
    </xdr:from>
    <xdr:to>
      <xdr:col>13</xdr:col>
      <xdr:colOff>0</xdr:colOff>
      <xdr:row>18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563725" y="510540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657225</xdr:colOff>
      <xdr:row>14</xdr:row>
      <xdr:rowOff>0</xdr:rowOff>
    </xdr:from>
    <xdr:to>
      <xdr:col>6</xdr:col>
      <xdr:colOff>885825</xdr:colOff>
      <xdr:row>15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7658100" y="4181475"/>
          <a:ext cx="2286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6</xdr:col>
      <xdr:colOff>914400</xdr:colOff>
      <xdr:row>14</xdr:row>
      <xdr:rowOff>0</xdr:rowOff>
    </xdr:from>
    <xdr:to>
      <xdr:col>6</xdr:col>
      <xdr:colOff>1371600</xdr:colOff>
      <xdr:row>15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7915275" y="4181475"/>
          <a:ext cx="4572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6</xdr:col>
      <xdr:colOff>409575</xdr:colOff>
      <xdr:row>14</xdr:row>
      <xdr:rowOff>0</xdr:rowOff>
    </xdr:from>
    <xdr:to>
      <xdr:col>6</xdr:col>
      <xdr:colOff>638175</xdr:colOff>
      <xdr:row>15</xdr:row>
      <xdr:rowOff>0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7410450" y="4181475"/>
          <a:ext cx="2286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123825</xdr:colOff>
      <xdr:row>14</xdr:row>
      <xdr:rowOff>0</xdr:rowOff>
    </xdr:from>
    <xdr:to>
      <xdr:col>6</xdr:col>
      <xdr:colOff>352425</xdr:colOff>
      <xdr:row>15</xdr:row>
      <xdr:rowOff>0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7124700" y="4181475"/>
          <a:ext cx="2286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6</xdr:col>
      <xdr:colOff>381000</xdr:colOff>
      <xdr:row>15</xdr:row>
      <xdr:rowOff>28575</xdr:rowOff>
    </xdr:from>
    <xdr:to>
      <xdr:col>6</xdr:col>
      <xdr:colOff>609600</xdr:colOff>
      <xdr:row>15</xdr:row>
      <xdr:rowOff>257175</xdr:rowOff>
    </xdr:to>
    <xdr:sp macro="" textlink="">
      <xdr:nvSpPr>
        <xdr:cNvPr id="8" name="Rectangle 8"/>
        <xdr:cNvSpPr>
          <a:spLocks noChangeArrowheads="1"/>
        </xdr:cNvSpPr>
      </xdr:nvSpPr>
      <xdr:spPr bwMode="auto">
        <a:xfrm>
          <a:off x="7381875" y="4438650"/>
          <a:ext cx="2286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85725</xdr:colOff>
      <xdr:row>15</xdr:row>
      <xdr:rowOff>47625</xdr:rowOff>
    </xdr:from>
    <xdr:to>
      <xdr:col>6</xdr:col>
      <xdr:colOff>314325</xdr:colOff>
      <xdr:row>15</xdr:row>
      <xdr:rowOff>257175</xdr:rowOff>
    </xdr:to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7086600" y="4457700"/>
          <a:ext cx="2286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16</xdr:row>
      <xdr:rowOff>9525</xdr:rowOff>
    </xdr:from>
    <xdr:to>
      <xdr:col>6</xdr:col>
      <xdr:colOff>857250</xdr:colOff>
      <xdr:row>16</xdr:row>
      <xdr:rowOff>238125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7124700" y="4648200"/>
          <a:ext cx="7334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1</a:t>
          </a:r>
        </a:p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409575</xdr:colOff>
      <xdr:row>17</xdr:row>
      <xdr:rowOff>9525</xdr:rowOff>
    </xdr:from>
    <xdr:to>
      <xdr:col>6</xdr:col>
      <xdr:colOff>638175</xdr:colOff>
      <xdr:row>17</xdr:row>
      <xdr:rowOff>238125</xdr:rowOff>
    </xdr:to>
    <xdr:sp macro="" textlink="">
      <xdr:nvSpPr>
        <xdr:cNvPr id="11" name="Rectangle 11"/>
        <xdr:cNvSpPr>
          <a:spLocks noChangeArrowheads="1"/>
        </xdr:cNvSpPr>
      </xdr:nvSpPr>
      <xdr:spPr bwMode="auto">
        <a:xfrm>
          <a:off x="7410450" y="4876800"/>
          <a:ext cx="22860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17</xdr:row>
      <xdr:rowOff>9525</xdr:rowOff>
    </xdr:from>
    <xdr:to>
      <xdr:col>6</xdr:col>
      <xdr:colOff>371475</xdr:colOff>
      <xdr:row>17</xdr:row>
      <xdr:rowOff>238125</xdr:rowOff>
    </xdr:to>
    <xdr:sp macro="" textlink="">
      <xdr:nvSpPr>
        <xdr:cNvPr id="12" name="Rectangle 12"/>
        <xdr:cNvSpPr>
          <a:spLocks noChangeArrowheads="1"/>
        </xdr:cNvSpPr>
      </xdr:nvSpPr>
      <xdr:spPr bwMode="auto">
        <a:xfrm>
          <a:off x="7124700" y="4876800"/>
          <a:ext cx="2476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16</xdr:row>
      <xdr:rowOff>9525</xdr:rowOff>
    </xdr:from>
    <xdr:to>
      <xdr:col>13</xdr:col>
      <xdr:colOff>0</xdr:colOff>
      <xdr:row>17</xdr:row>
      <xdr:rowOff>0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14563725" y="46482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16</xdr:row>
      <xdr:rowOff>9525</xdr:rowOff>
    </xdr:from>
    <xdr:to>
      <xdr:col>13</xdr:col>
      <xdr:colOff>0</xdr:colOff>
      <xdr:row>17</xdr:row>
      <xdr:rowOff>0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14563725" y="46482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16</xdr:row>
      <xdr:rowOff>9525</xdr:rowOff>
    </xdr:from>
    <xdr:to>
      <xdr:col>13</xdr:col>
      <xdr:colOff>0</xdr:colOff>
      <xdr:row>17</xdr:row>
      <xdr:rowOff>0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14563725" y="46482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16</xdr:row>
      <xdr:rowOff>9525</xdr:rowOff>
    </xdr:from>
    <xdr:to>
      <xdr:col>14</xdr:col>
      <xdr:colOff>123825</xdr:colOff>
      <xdr:row>17</xdr:row>
      <xdr:rowOff>0</xdr:rowOff>
    </xdr:to>
    <xdr:sp macro="" textlink="">
      <xdr:nvSpPr>
        <xdr:cNvPr id="16" name="Rectangle 16"/>
        <xdr:cNvSpPr>
          <a:spLocks noChangeArrowheads="1"/>
        </xdr:cNvSpPr>
      </xdr:nvSpPr>
      <xdr:spPr bwMode="auto">
        <a:xfrm>
          <a:off x="16097250" y="4648200"/>
          <a:ext cx="1238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676275</xdr:colOff>
      <xdr:row>16</xdr:row>
      <xdr:rowOff>9525</xdr:rowOff>
    </xdr:from>
    <xdr:to>
      <xdr:col>13</xdr:col>
      <xdr:colOff>0</xdr:colOff>
      <xdr:row>17</xdr:row>
      <xdr:rowOff>0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14563725" y="46482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190500</xdr:colOff>
      <xdr:row>16</xdr:row>
      <xdr:rowOff>9525</xdr:rowOff>
    </xdr:from>
    <xdr:to>
      <xdr:col>14</xdr:col>
      <xdr:colOff>419100</xdr:colOff>
      <xdr:row>17</xdr:row>
      <xdr:rowOff>0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16287750" y="4648200"/>
          <a:ext cx="2286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447675</xdr:colOff>
      <xdr:row>16</xdr:row>
      <xdr:rowOff>9525</xdr:rowOff>
    </xdr:from>
    <xdr:to>
      <xdr:col>14</xdr:col>
      <xdr:colOff>685800</xdr:colOff>
      <xdr:row>17</xdr:row>
      <xdr:rowOff>0</xdr:rowOff>
    </xdr:to>
    <xdr:sp macro="" textlink="">
      <xdr:nvSpPr>
        <xdr:cNvPr id="19" name="Rectangle 19"/>
        <xdr:cNvSpPr>
          <a:spLocks noChangeArrowheads="1"/>
        </xdr:cNvSpPr>
      </xdr:nvSpPr>
      <xdr:spPr bwMode="auto">
        <a:xfrm>
          <a:off x="16544925" y="4648200"/>
          <a:ext cx="2381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124</xdr:row>
      <xdr:rowOff>0</xdr:rowOff>
    </xdr:from>
    <xdr:to>
      <xdr:col>13</xdr:col>
      <xdr:colOff>0</xdr:colOff>
      <xdr:row>124</xdr:row>
      <xdr:rowOff>0</xdr:rowOff>
    </xdr:to>
    <xdr:sp macro="" textlink="">
      <xdr:nvSpPr>
        <xdr:cNvPr id="20" name="Line 20"/>
        <xdr:cNvSpPr>
          <a:spLocks noChangeShapeType="1"/>
        </xdr:cNvSpPr>
      </xdr:nvSpPr>
      <xdr:spPr bwMode="auto">
        <a:xfrm>
          <a:off x="14563725" y="6175057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124</xdr:row>
      <xdr:rowOff>0</xdr:rowOff>
    </xdr:from>
    <xdr:to>
      <xdr:col>13</xdr:col>
      <xdr:colOff>0</xdr:colOff>
      <xdr:row>124</xdr:row>
      <xdr:rowOff>0</xdr:rowOff>
    </xdr:to>
    <xdr:sp macro="" textlink="">
      <xdr:nvSpPr>
        <xdr:cNvPr id="21" name="Line 21"/>
        <xdr:cNvSpPr>
          <a:spLocks noChangeShapeType="1"/>
        </xdr:cNvSpPr>
      </xdr:nvSpPr>
      <xdr:spPr bwMode="auto">
        <a:xfrm>
          <a:off x="14563725" y="6175057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124</xdr:row>
      <xdr:rowOff>0</xdr:rowOff>
    </xdr:from>
    <xdr:to>
      <xdr:col>13</xdr:col>
      <xdr:colOff>0</xdr:colOff>
      <xdr:row>124</xdr:row>
      <xdr:rowOff>0</xdr:rowOff>
    </xdr:to>
    <xdr:sp macro="" textlink="">
      <xdr:nvSpPr>
        <xdr:cNvPr id="22" name="Rectangle 32"/>
        <xdr:cNvSpPr>
          <a:spLocks noChangeArrowheads="1"/>
        </xdr:cNvSpPr>
      </xdr:nvSpPr>
      <xdr:spPr bwMode="auto">
        <a:xfrm>
          <a:off x="14563725" y="6175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124</xdr:row>
      <xdr:rowOff>0</xdr:rowOff>
    </xdr:from>
    <xdr:to>
      <xdr:col>13</xdr:col>
      <xdr:colOff>0</xdr:colOff>
      <xdr:row>124</xdr:row>
      <xdr:rowOff>0</xdr:rowOff>
    </xdr:to>
    <xdr:sp macro="" textlink="">
      <xdr:nvSpPr>
        <xdr:cNvPr id="23" name="Rectangle 33"/>
        <xdr:cNvSpPr>
          <a:spLocks noChangeArrowheads="1"/>
        </xdr:cNvSpPr>
      </xdr:nvSpPr>
      <xdr:spPr bwMode="auto">
        <a:xfrm>
          <a:off x="14563725" y="6175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124</xdr:row>
      <xdr:rowOff>0</xdr:rowOff>
    </xdr:from>
    <xdr:to>
      <xdr:col>13</xdr:col>
      <xdr:colOff>0</xdr:colOff>
      <xdr:row>124</xdr:row>
      <xdr:rowOff>0</xdr:rowOff>
    </xdr:to>
    <xdr:sp macro="" textlink="">
      <xdr:nvSpPr>
        <xdr:cNvPr id="24" name="Rectangle 34"/>
        <xdr:cNvSpPr>
          <a:spLocks noChangeArrowheads="1"/>
        </xdr:cNvSpPr>
      </xdr:nvSpPr>
      <xdr:spPr bwMode="auto">
        <a:xfrm>
          <a:off x="14563725" y="6175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124</xdr:row>
      <xdr:rowOff>0</xdr:rowOff>
    </xdr:from>
    <xdr:to>
      <xdr:col>14</xdr:col>
      <xdr:colOff>123825</xdr:colOff>
      <xdr:row>124</xdr:row>
      <xdr:rowOff>0</xdr:rowOff>
    </xdr:to>
    <xdr:sp macro="" textlink="">
      <xdr:nvSpPr>
        <xdr:cNvPr id="25" name="Rectangle 35"/>
        <xdr:cNvSpPr>
          <a:spLocks noChangeArrowheads="1"/>
        </xdr:cNvSpPr>
      </xdr:nvSpPr>
      <xdr:spPr bwMode="auto">
        <a:xfrm>
          <a:off x="16097250" y="61750575"/>
          <a:ext cx="123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676275</xdr:colOff>
      <xdr:row>124</xdr:row>
      <xdr:rowOff>0</xdr:rowOff>
    </xdr:from>
    <xdr:to>
      <xdr:col>13</xdr:col>
      <xdr:colOff>0</xdr:colOff>
      <xdr:row>124</xdr:row>
      <xdr:rowOff>0</xdr:rowOff>
    </xdr:to>
    <xdr:sp macro="" textlink="">
      <xdr:nvSpPr>
        <xdr:cNvPr id="26" name="Rectangle 36"/>
        <xdr:cNvSpPr>
          <a:spLocks noChangeArrowheads="1"/>
        </xdr:cNvSpPr>
      </xdr:nvSpPr>
      <xdr:spPr bwMode="auto">
        <a:xfrm>
          <a:off x="14563725" y="6175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190500</xdr:colOff>
      <xdr:row>124</xdr:row>
      <xdr:rowOff>0</xdr:rowOff>
    </xdr:from>
    <xdr:to>
      <xdr:col>14</xdr:col>
      <xdr:colOff>419100</xdr:colOff>
      <xdr:row>124</xdr:row>
      <xdr:rowOff>0</xdr:rowOff>
    </xdr:to>
    <xdr:sp macro="" textlink="">
      <xdr:nvSpPr>
        <xdr:cNvPr id="27" name="Rectangle 37"/>
        <xdr:cNvSpPr>
          <a:spLocks noChangeArrowheads="1"/>
        </xdr:cNvSpPr>
      </xdr:nvSpPr>
      <xdr:spPr bwMode="auto">
        <a:xfrm>
          <a:off x="16287750" y="61750575"/>
          <a:ext cx="2286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447675</xdr:colOff>
      <xdr:row>125</xdr:row>
      <xdr:rowOff>0</xdr:rowOff>
    </xdr:from>
    <xdr:to>
      <xdr:col>14</xdr:col>
      <xdr:colOff>685800</xdr:colOff>
      <xdr:row>125</xdr:row>
      <xdr:rowOff>28575</xdr:rowOff>
    </xdr:to>
    <xdr:sp macro="" textlink="">
      <xdr:nvSpPr>
        <xdr:cNvPr id="28" name="Rectangle 38"/>
        <xdr:cNvSpPr>
          <a:spLocks noChangeArrowheads="1"/>
        </xdr:cNvSpPr>
      </xdr:nvSpPr>
      <xdr:spPr bwMode="auto">
        <a:xfrm>
          <a:off x="16544925" y="62188725"/>
          <a:ext cx="238125" cy="28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125</xdr:row>
      <xdr:rowOff>0</xdr:rowOff>
    </xdr:from>
    <xdr:to>
      <xdr:col>13</xdr:col>
      <xdr:colOff>0</xdr:colOff>
      <xdr:row>125</xdr:row>
      <xdr:rowOff>0</xdr:rowOff>
    </xdr:to>
    <xdr:sp macro="" textlink="">
      <xdr:nvSpPr>
        <xdr:cNvPr id="29" name="Line 39"/>
        <xdr:cNvSpPr>
          <a:spLocks noChangeShapeType="1"/>
        </xdr:cNvSpPr>
      </xdr:nvSpPr>
      <xdr:spPr bwMode="auto">
        <a:xfrm>
          <a:off x="14563725" y="621887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125</xdr:row>
      <xdr:rowOff>0</xdr:rowOff>
    </xdr:from>
    <xdr:to>
      <xdr:col>13</xdr:col>
      <xdr:colOff>0</xdr:colOff>
      <xdr:row>125</xdr:row>
      <xdr:rowOff>0</xdr:rowOff>
    </xdr:to>
    <xdr:sp macro="" textlink="">
      <xdr:nvSpPr>
        <xdr:cNvPr id="30" name="Line 40"/>
        <xdr:cNvSpPr>
          <a:spLocks noChangeShapeType="1"/>
        </xdr:cNvSpPr>
      </xdr:nvSpPr>
      <xdr:spPr bwMode="auto">
        <a:xfrm>
          <a:off x="14563725" y="621887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409575</xdr:colOff>
      <xdr:row>125</xdr:row>
      <xdr:rowOff>0</xdr:rowOff>
    </xdr:from>
    <xdr:to>
      <xdr:col>6</xdr:col>
      <xdr:colOff>638175</xdr:colOff>
      <xdr:row>125</xdr:row>
      <xdr:rowOff>0</xdr:rowOff>
    </xdr:to>
    <xdr:sp macro="" textlink="">
      <xdr:nvSpPr>
        <xdr:cNvPr id="31" name="Rectangle 43"/>
        <xdr:cNvSpPr>
          <a:spLocks noChangeArrowheads="1"/>
        </xdr:cNvSpPr>
      </xdr:nvSpPr>
      <xdr:spPr bwMode="auto">
        <a:xfrm>
          <a:off x="7410450" y="62188725"/>
          <a:ext cx="2286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609600</xdr:colOff>
      <xdr:row>125</xdr:row>
      <xdr:rowOff>0</xdr:rowOff>
    </xdr:from>
    <xdr:to>
      <xdr:col>6</xdr:col>
      <xdr:colOff>838200</xdr:colOff>
      <xdr:row>125</xdr:row>
      <xdr:rowOff>0</xdr:rowOff>
    </xdr:to>
    <xdr:sp macro="" textlink="">
      <xdr:nvSpPr>
        <xdr:cNvPr id="32" name="Rectangle 49"/>
        <xdr:cNvSpPr>
          <a:spLocks noChangeArrowheads="1"/>
        </xdr:cNvSpPr>
      </xdr:nvSpPr>
      <xdr:spPr bwMode="auto">
        <a:xfrm>
          <a:off x="7610475" y="62188725"/>
          <a:ext cx="2286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125</xdr:row>
      <xdr:rowOff>0</xdr:rowOff>
    </xdr:from>
    <xdr:to>
      <xdr:col>6</xdr:col>
      <xdr:colOff>371475</xdr:colOff>
      <xdr:row>125</xdr:row>
      <xdr:rowOff>0</xdr:rowOff>
    </xdr:to>
    <xdr:sp macro="" textlink="">
      <xdr:nvSpPr>
        <xdr:cNvPr id="33" name="Rectangle 50"/>
        <xdr:cNvSpPr>
          <a:spLocks noChangeArrowheads="1"/>
        </xdr:cNvSpPr>
      </xdr:nvSpPr>
      <xdr:spPr bwMode="auto">
        <a:xfrm>
          <a:off x="7124700" y="62188725"/>
          <a:ext cx="2476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125</xdr:row>
      <xdr:rowOff>0</xdr:rowOff>
    </xdr:from>
    <xdr:to>
      <xdr:col>13</xdr:col>
      <xdr:colOff>0</xdr:colOff>
      <xdr:row>125</xdr:row>
      <xdr:rowOff>0</xdr:rowOff>
    </xdr:to>
    <xdr:sp macro="" textlink="">
      <xdr:nvSpPr>
        <xdr:cNvPr id="34" name="Rectangle 51"/>
        <xdr:cNvSpPr>
          <a:spLocks noChangeArrowheads="1"/>
        </xdr:cNvSpPr>
      </xdr:nvSpPr>
      <xdr:spPr bwMode="auto">
        <a:xfrm>
          <a:off x="14563725" y="62188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125</xdr:row>
      <xdr:rowOff>0</xdr:rowOff>
    </xdr:from>
    <xdr:to>
      <xdr:col>13</xdr:col>
      <xdr:colOff>0</xdr:colOff>
      <xdr:row>125</xdr:row>
      <xdr:rowOff>0</xdr:rowOff>
    </xdr:to>
    <xdr:sp macro="" textlink="">
      <xdr:nvSpPr>
        <xdr:cNvPr id="35" name="Rectangle 52"/>
        <xdr:cNvSpPr>
          <a:spLocks noChangeArrowheads="1"/>
        </xdr:cNvSpPr>
      </xdr:nvSpPr>
      <xdr:spPr bwMode="auto">
        <a:xfrm>
          <a:off x="14563725" y="62188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125</xdr:row>
      <xdr:rowOff>0</xdr:rowOff>
    </xdr:from>
    <xdr:to>
      <xdr:col>13</xdr:col>
      <xdr:colOff>0</xdr:colOff>
      <xdr:row>125</xdr:row>
      <xdr:rowOff>0</xdr:rowOff>
    </xdr:to>
    <xdr:sp macro="" textlink="">
      <xdr:nvSpPr>
        <xdr:cNvPr id="36" name="Rectangle 53"/>
        <xdr:cNvSpPr>
          <a:spLocks noChangeArrowheads="1"/>
        </xdr:cNvSpPr>
      </xdr:nvSpPr>
      <xdr:spPr bwMode="auto">
        <a:xfrm>
          <a:off x="14563725" y="62188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125</xdr:row>
      <xdr:rowOff>0</xdr:rowOff>
    </xdr:from>
    <xdr:to>
      <xdr:col>14</xdr:col>
      <xdr:colOff>123825</xdr:colOff>
      <xdr:row>125</xdr:row>
      <xdr:rowOff>0</xdr:rowOff>
    </xdr:to>
    <xdr:sp macro="" textlink="">
      <xdr:nvSpPr>
        <xdr:cNvPr id="37" name="Rectangle 54"/>
        <xdr:cNvSpPr>
          <a:spLocks noChangeArrowheads="1"/>
        </xdr:cNvSpPr>
      </xdr:nvSpPr>
      <xdr:spPr bwMode="auto">
        <a:xfrm>
          <a:off x="16097250" y="62188725"/>
          <a:ext cx="123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676275</xdr:colOff>
      <xdr:row>125</xdr:row>
      <xdr:rowOff>0</xdr:rowOff>
    </xdr:from>
    <xdr:to>
      <xdr:col>13</xdr:col>
      <xdr:colOff>0</xdr:colOff>
      <xdr:row>125</xdr:row>
      <xdr:rowOff>0</xdr:rowOff>
    </xdr:to>
    <xdr:sp macro="" textlink="">
      <xdr:nvSpPr>
        <xdr:cNvPr id="38" name="Rectangle 55"/>
        <xdr:cNvSpPr>
          <a:spLocks noChangeArrowheads="1"/>
        </xdr:cNvSpPr>
      </xdr:nvSpPr>
      <xdr:spPr bwMode="auto">
        <a:xfrm>
          <a:off x="14563725" y="62188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190500</xdr:colOff>
      <xdr:row>125</xdr:row>
      <xdr:rowOff>0</xdr:rowOff>
    </xdr:from>
    <xdr:to>
      <xdr:col>14</xdr:col>
      <xdr:colOff>419100</xdr:colOff>
      <xdr:row>125</xdr:row>
      <xdr:rowOff>0</xdr:rowOff>
    </xdr:to>
    <xdr:sp macro="" textlink="">
      <xdr:nvSpPr>
        <xdr:cNvPr id="39" name="Rectangle 56"/>
        <xdr:cNvSpPr>
          <a:spLocks noChangeArrowheads="1"/>
        </xdr:cNvSpPr>
      </xdr:nvSpPr>
      <xdr:spPr bwMode="auto">
        <a:xfrm>
          <a:off x="16287750" y="62188725"/>
          <a:ext cx="2286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447675</xdr:colOff>
      <xdr:row>125</xdr:row>
      <xdr:rowOff>0</xdr:rowOff>
    </xdr:from>
    <xdr:to>
      <xdr:col>14</xdr:col>
      <xdr:colOff>685800</xdr:colOff>
      <xdr:row>125</xdr:row>
      <xdr:rowOff>0</xdr:rowOff>
    </xdr:to>
    <xdr:sp macro="" textlink="">
      <xdr:nvSpPr>
        <xdr:cNvPr id="40" name="Rectangle 57"/>
        <xdr:cNvSpPr>
          <a:spLocks noChangeArrowheads="1"/>
        </xdr:cNvSpPr>
      </xdr:nvSpPr>
      <xdr:spPr bwMode="auto">
        <a:xfrm>
          <a:off x="16544925" y="62188725"/>
          <a:ext cx="2381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125</xdr:row>
      <xdr:rowOff>0</xdr:rowOff>
    </xdr:from>
    <xdr:to>
      <xdr:col>13</xdr:col>
      <xdr:colOff>0</xdr:colOff>
      <xdr:row>125</xdr:row>
      <xdr:rowOff>0</xdr:rowOff>
    </xdr:to>
    <xdr:sp macro="" textlink="">
      <xdr:nvSpPr>
        <xdr:cNvPr id="41" name="Line 58"/>
        <xdr:cNvSpPr>
          <a:spLocks noChangeShapeType="1"/>
        </xdr:cNvSpPr>
      </xdr:nvSpPr>
      <xdr:spPr bwMode="auto">
        <a:xfrm>
          <a:off x="14563725" y="621887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125</xdr:row>
      <xdr:rowOff>0</xdr:rowOff>
    </xdr:from>
    <xdr:to>
      <xdr:col>13</xdr:col>
      <xdr:colOff>0</xdr:colOff>
      <xdr:row>125</xdr:row>
      <xdr:rowOff>0</xdr:rowOff>
    </xdr:to>
    <xdr:sp macro="" textlink="">
      <xdr:nvSpPr>
        <xdr:cNvPr id="42" name="Line 59"/>
        <xdr:cNvSpPr>
          <a:spLocks noChangeShapeType="1"/>
        </xdr:cNvSpPr>
      </xdr:nvSpPr>
      <xdr:spPr bwMode="auto">
        <a:xfrm>
          <a:off x="14563725" y="62188725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914400</xdr:colOff>
      <xdr:row>125</xdr:row>
      <xdr:rowOff>0</xdr:rowOff>
    </xdr:from>
    <xdr:to>
      <xdr:col>6</xdr:col>
      <xdr:colOff>1171575</xdr:colOff>
      <xdr:row>125</xdr:row>
      <xdr:rowOff>0</xdr:rowOff>
    </xdr:to>
    <xdr:sp macro="" textlink="">
      <xdr:nvSpPr>
        <xdr:cNvPr id="43" name="Rectangle 61"/>
        <xdr:cNvSpPr>
          <a:spLocks noChangeArrowheads="1"/>
        </xdr:cNvSpPr>
      </xdr:nvSpPr>
      <xdr:spPr bwMode="auto">
        <a:xfrm>
          <a:off x="7915275" y="62188725"/>
          <a:ext cx="2571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Arial"/>
              <a:cs typeface="Arial"/>
            </a:rPr>
            <a:t>9</a:t>
          </a: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409575</xdr:colOff>
      <xdr:row>125</xdr:row>
      <xdr:rowOff>0</xdr:rowOff>
    </xdr:from>
    <xdr:to>
      <xdr:col>6</xdr:col>
      <xdr:colOff>638175</xdr:colOff>
      <xdr:row>125</xdr:row>
      <xdr:rowOff>0</xdr:rowOff>
    </xdr:to>
    <xdr:sp macro="" textlink="">
      <xdr:nvSpPr>
        <xdr:cNvPr id="44" name="Rectangle 62"/>
        <xdr:cNvSpPr>
          <a:spLocks noChangeArrowheads="1"/>
        </xdr:cNvSpPr>
      </xdr:nvSpPr>
      <xdr:spPr bwMode="auto">
        <a:xfrm>
          <a:off x="7410450" y="62188725"/>
          <a:ext cx="2286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123825</xdr:colOff>
      <xdr:row>125</xdr:row>
      <xdr:rowOff>0</xdr:rowOff>
    </xdr:from>
    <xdr:to>
      <xdr:col>6</xdr:col>
      <xdr:colOff>352425</xdr:colOff>
      <xdr:row>125</xdr:row>
      <xdr:rowOff>0</xdr:rowOff>
    </xdr:to>
    <xdr:sp macro="" textlink="">
      <xdr:nvSpPr>
        <xdr:cNvPr id="45" name="Rectangle 64"/>
        <xdr:cNvSpPr>
          <a:spLocks noChangeArrowheads="1"/>
        </xdr:cNvSpPr>
      </xdr:nvSpPr>
      <xdr:spPr bwMode="auto">
        <a:xfrm>
          <a:off x="7124700" y="62188725"/>
          <a:ext cx="2286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6</xdr:col>
      <xdr:colOff>114300</xdr:colOff>
      <xdr:row>125</xdr:row>
      <xdr:rowOff>0</xdr:rowOff>
    </xdr:from>
    <xdr:to>
      <xdr:col>6</xdr:col>
      <xdr:colOff>342900</xdr:colOff>
      <xdr:row>125</xdr:row>
      <xdr:rowOff>0</xdr:rowOff>
    </xdr:to>
    <xdr:sp macro="" textlink="">
      <xdr:nvSpPr>
        <xdr:cNvPr id="46" name="Rectangle 66"/>
        <xdr:cNvSpPr>
          <a:spLocks noChangeArrowheads="1"/>
        </xdr:cNvSpPr>
      </xdr:nvSpPr>
      <xdr:spPr bwMode="auto">
        <a:xfrm>
          <a:off x="7115175" y="62188725"/>
          <a:ext cx="2286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781050</xdr:colOff>
      <xdr:row>125</xdr:row>
      <xdr:rowOff>0</xdr:rowOff>
    </xdr:from>
    <xdr:to>
      <xdr:col>6</xdr:col>
      <xdr:colOff>1028700</xdr:colOff>
      <xdr:row>125</xdr:row>
      <xdr:rowOff>0</xdr:rowOff>
    </xdr:to>
    <xdr:sp macro="" textlink="">
      <xdr:nvSpPr>
        <xdr:cNvPr id="47" name="Rectangle 67"/>
        <xdr:cNvSpPr>
          <a:spLocks noChangeArrowheads="1"/>
        </xdr:cNvSpPr>
      </xdr:nvSpPr>
      <xdr:spPr bwMode="auto">
        <a:xfrm>
          <a:off x="7781925" y="62188725"/>
          <a:ext cx="2476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125</xdr:row>
      <xdr:rowOff>0</xdr:rowOff>
    </xdr:from>
    <xdr:to>
      <xdr:col>13</xdr:col>
      <xdr:colOff>0</xdr:colOff>
      <xdr:row>125</xdr:row>
      <xdr:rowOff>0</xdr:rowOff>
    </xdr:to>
    <xdr:sp macro="" textlink="">
      <xdr:nvSpPr>
        <xdr:cNvPr id="48" name="Rectangle 70"/>
        <xdr:cNvSpPr>
          <a:spLocks noChangeArrowheads="1"/>
        </xdr:cNvSpPr>
      </xdr:nvSpPr>
      <xdr:spPr bwMode="auto">
        <a:xfrm>
          <a:off x="14563725" y="62188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125</xdr:row>
      <xdr:rowOff>0</xdr:rowOff>
    </xdr:from>
    <xdr:to>
      <xdr:col>13</xdr:col>
      <xdr:colOff>0</xdr:colOff>
      <xdr:row>125</xdr:row>
      <xdr:rowOff>0</xdr:rowOff>
    </xdr:to>
    <xdr:sp macro="" textlink="">
      <xdr:nvSpPr>
        <xdr:cNvPr id="49" name="Rectangle 71"/>
        <xdr:cNvSpPr>
          <a:spLocks noChangeArrowheads="1"/>
        </xdr:cNvSpPr>
      </xdr:nvSpPr>
      <xdr:spPr bwMode="auto">
        <a:xfrm>
          <a:off x="14563725" y="62188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125</xdr:row>
      <xdr:rowOff>0</xdr:rowOff>
    </xdr:from>
    <xdr:to>
      <xdr:col>13</xdr:col>
      <xdr:colOff>0</xdr:colOff>
      <xdr:row>125</xdr:row>
      <xdr:rowOff>0</xdr:rowOff>
    </xdr:to>
    <xdr:sp macro="" textlink="">
      <xdr:nvSpPr>
        <xdr:cNvPr id="50" name="Rectangle 72"/>
        <xdr:cNvSpPr>
          <a:spLocks noChangeArrowheads="1"/>
        </xdr:cNvSpPr>
      </xdr:nvSpPr>
      <xdr:spPr bwMode="auto">
        <a:xfrm>
          <a:off x="14563725" y="62188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125</xdr:row>
      <xdr:rowOff>0</xdr:rowOff>
    </xdr:from>
    <xdr:to>
      <xdr:col>14</xdr:col>
      <xdr:colOff>123825</xdr:colOff>
      <xdr:row>125</xdr:row>
      <xdr:rowOff>0</xdr:rowOff>
    </xdr:to>
    <xdr:sp macro="" textlink="">
      <xdr:nvSpPr>
        <xdr:cNvPr id="51" name="Rectangle 73"/>
        <xdr:cNvSpPr>
          <a:spLocks noChangeArrowheads="1"/>
        </xdr:cNvSpPr>
      </xdr:nvSpPr>
      <xdr:spPr bwMode="auto">
        <a:xfrm>
          <a:off x="16097250" y="62188725"/>
          <a:ext cx="1238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676275</xdr:colOff>
      <xdr:row>125</xdr:row>
      <xdr:rowOff>0</xdr:rowOff>
    </xdr:from>
    <xdr:to>
      <xdr:col>13</xdr:col>
      <xdr:colOff>0</xdr:colOff>
      <xdr:row>125</xdr:row>
      <xdr:rowOff>0</xdr:rowOff>
    </xdr:to>
    <xdr:sp macro="" textlink="">
      <xdr:nvSpPr>
        <xdr:cNvPr id="52" name="Rectangle 74"/>
        <xdr:cNvSpPr>
          <a:spLocks noChangeArrowheads="1"/>
        </xdr:cNvSpPr>
      </xdr:nvSpPr>
      <xdr:spPr bwMode="auto">
        <a:xfrm>
          <a:off x="14563725" y="62188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409575</xdr:colOff>
      <xdr:row>126</xdr:row>
      <xdr:rowOff>419100</xdr:rowOff>
    </xdr:from>
    <xdr:to>
      <xdr:col>6</xdr:col>
      <xdr:colOff>638175</xdr:colOff>
      <xdr:row>127</xdr:row>
      <xdr:rowOff>9525</xdr:rowOff>
    </xdr:to>
    <xdr:sp macro="" textlink="">
      <xdr:nvSpPr>
        <xdr:cNvPr id="53" name="Rectangle 1040"/>
        <xdr:cNvSpPr>
          <a:spLocks noChangeArrowheads="1"/>
        </xdr:cNvSpPr>
      </xdr:nvSpPr>
      <xdr:spPr bwMode="auto">
        <a:xfrm>
          <a:off x="7410450" y="63045975"/>
          <a:ext cx="228600" cy="28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Arial"/>
              <a:cs typeface="Arial"/>
            </a:rPr>
            <a:t>1</a:t>
          </a:r>
        </a:p>
        <a:p>
          <a:pPr algn="l" rtl="1">
            <a:defRPr sz="1000"/>
          </a:pPr>
          <a:endParaRPr lang="es-ES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1</a:t>
          </a:r>
          <a:endParaRPr lang="es-ES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s-ES" sz="14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11</xdr:col>
      <xdr:colOff>295275</xdr:colOff>
      <xdr:row>8</xdr:row>
      <xdr:rowOff>314325</xdr:rowOff>
    </xdr:to>
    <xdr:pic>
      <xdr:nvPicPr>
        <xdr:cNvPr id="54" name="Picture 1043" descr="logos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40195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tabSelected="1" view="pageBreakPreview" topLeftCell="E1" zoomScale="60" zoomScaleNormal="100" workbookViewId="0">
      <selection activeCell="G18" sqref="G18"/>
    </sheetView>
  </sheetViews>
  <sheetFormatPr baseColWidth="10" defaultRowHeight="15" x14ac:dyDescent="0.25"/>
  <cols>
    <col min="5" max="5" width="18.140625" bestFit="1" customWidth="1"/>
    <col min="6" max="6" width="30.42578125" bestFit="1" customWidth="1"/>
    <col min="7" max="7" width="129.28515625" bestFit="1" customWidth="1"/>
    <col min="8" max="8" width="25.85546875" bestFit="1" customWidth="1"/>
    <col min="9" max="9" width="21.85546875" bestFit="1" customWidth="1"/>
    <col min="10" max="10" width="17.5703125" customWidth="1"/>
  </cols>
  <sheetData>
    <row r="1" spans="1:10" ht="23.25" thickBot="1" x14ac:dyDescent="0.35">
      <c r="A1" s="204" t="s">
        <v>0</v>
      </c>
      <c r="B1" s="205"/>
      <c r="C1" s="205"/>
      <c r="D1" s="205"/>
      <c r="E1" s="205"/>
      <c r="F1" s="205"/>
      <c r="G1" s="205"/>
      <c r="H1" s="205"/>
      <c r="I1" s="205"/>
    </row>
    <row r="2" spans="1:10" ht="23.25" thickBot="1" x14ac:dyDescent="0.35">
      <c r="A2" s="204" t="s">
        <v>107</v>
      </c>
      <c r="B2" s="205"/>
      <c r="C2" s="205"/>
      <c r="D2" s="205"/>
      <c r="E2" s="205"/>
      <c r="F2" s="205"/>
      <c r="G2" s="205"/>
      <c r="H2" s="205"/>
      <c r="I2" s="205"/>
    </row>
    <row r="3" spans="1:10" ht="24" thickBot="1" x14ac:dyDescent="0.4">
      <c r="A3" s="1" t="s">
        <v>1</v>
      </c>
      <c r="B3" s="2"/>
      <c r="C3" s="3">
        <v>5139</v>
      </c>
      <c r="D3" s="4"/>
      <c r="E3" s="4"/>
      <c r="F3" s="4"/>
      <c r="G3" s="5"/>
      <c r="H3" s="6"/>
      <c r="I3" s="7"/>
    </row>
    <row r="4" spans="1:10" ht="24" thickBot="1" x14ac:dyDescent="0.4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6</v>
      </c>
      <c r="G4" s="10"/>
      <c r="H4" s="11" t="s">
        <v>7</v>
      </c>
      <c r="I4" s="12" t="s">
        <v>8</v>
      </c>
    </row>
    <row r="5" spans="1:10" ht="23.25" x14ac:dyDescent="0.35">
      <c r="A5" s="13">
        <v>11</v>
      </c>
      <c r="B5" s="14"/>
      <c r="C5" s="15">
        <v>1</v>
      </c>
      <c r="D5" s="14"/>
      <c r="E5" s="14">
        <v>2014</v>
      </c>
      <c r="F5" s="16">
        <v>2013</v>
      </c>
      <c r="G5" s="17" t="s">
        <v>9</v>
      </c>
      <c r="H5" s="18"/>
      <c r="I5" s="19"/>
    </row>
    <row r="6" spans="1:10" ht="23.25" x14ac:dyDescent="0.35">
      <c r="A6" s="20"/>
      <c r="B6" s="20"/>
      <c r="C6" s="20"/>
      <c r="D6" s="21">
        <v>9995</v>
      </c>
      <c r="E6" s="21">
        <v>2111</v>
      </c>
      <c r="F6" s="22">
        <v>111</v>
      </c>
      <c r="G6" s="23" t="s">
        <v>10</v>
      </c>
      <c r="H6" s="24">
        <v>20843352.75</v>
      </c>
      <c r="I6" s="24">
        <v>20136997.59</v>
      </c>
      <c r="J6" s="199">
        <f>+H6-I6</f>
        <v>706355.16000000015</v>
      </c>
    </row>
    <row r="7" spans="1:10" ht="23.25" x14ac:dyDescent="0.35">
      <c r="A7" s="20"/>
      <c r="B7" s="20"/>
      <c r="C7" s="20"/>
      <c r="D7" s="21">
        <v>9995</v>
      </c>
      <c r="E7" s="21">
        <v>2112</v>
      </c>
      <c r="F7" s="22">
        <v>123</v>
      </c>
      <c r="G7" s="23" t="s">
        <v>11</v>
      </c>
      <c r="H7" s="24">
        <v>18115.16</v>
      </c>
      <c r="I7" s="24">
        <v>18115.16</v>
      </c>
    </row>
    <row r="8" spans="1:10" ht="23.25" x14ac:dyDescent="0.35">
      <c r="A8" s="20"/>
      <c r="B8" s="20"/>
      <c r="C8" s="20"/>
      <c r="D8" s="21">
        <v>9995</v>
      </c>
      <c r="E8" s="21">
        <v>2114</v>
      </c>
      <c r="F8" s="22">
        <v>181</v>
      </c>
      <c r="G8" s="23" t="s">
        <v>12</v>
      </c>
      <c r="H8" s="24">
        <v>182492.05</v>
      </c>
      <c r="I8" s="24">
        <v>182492.05</v>
      </c>
    </row>
    <row r="9" spans="1:10" ht="23.25" x14ac:dyDescent="0.35">
      <c r="A9" s="20"/>
      <c r="B9" s="20"/>
      <c r="C9" s="20"/>
      <c r="D9" s="21">
        <v>9995</v>
      </c>
      <c r="E9" s="21">
        <v>2115</v>
      </c>
      <c r="F9" s="22">
        <v>183</v>
      </c>
      <c r="G9" s="23" t="s">
        <v>13</v>
      </c>
      <c r="H9" s="24">
        <v>3742729.11</v>
      </c>
      <c r="I9" s="24">
        <v>3742729.11</v>
      </c>
    </row>
    <row r="10" spans="1:10" ht="23.25" x14ac:dyDescent="0.35">
      <c r="A10" s="20"/>
      <c r="B10" s="20"/>
      <c r="C10" s="20"/>
      <c r="D10" s="21">
        <v>9995</v>
      </c>
      <c r="E10" s="21">
        <v>2116</v>
      </c>
      <c r="F10" s="22">
        <v>184</v>
      </c>
      <c r="G10" s="23" t="s">
        <v>14</v>
      </c>
      <c r="H10" s="24">
        <v>291936.51</v>
      </c>
      <c r="I10" s="24">
        <v>291936.51</v>
      </c>
    </row>
    <row r="11" spans="1:10" ht="23.25" x14ac:dyDescent="0.35">
      <c r="A11" s="20"/>
      <c r="B11" s="20"/>
      <c r="C11" s="20"/>
      <c r="D11" s="21">
        <v>9995</v>
      </c>
      <c r="E11" s="25">
        <v>2122</v>
      </c>
      <c r="F11" s="22" t="s">
        <v>15</v>
      </c>
      <c r="G11" s="23" t="s">
        <v>16</v>
      </c>
      <c r="H11" s="24"/>
      <c r="I11" s="24"/>
    </row>
    <row r="12" spans="1:10" ht="23.25" x14ac:dyDescent="0.35">
      <c r="A12" s="20"/>
      <c r="B12" s="20"/>
      <c r="C12" s="20"/>
      <c r="D12" s="21">
        <v>9995</v>
      </c>
      <c r="E12" s="25">
        <v>2132</v>
      </c>
      <c r="F12" s="22">
        <v>161</v>
      </c>
      <c r="G12" s="23" t="s">
        <v>17</v>
      </c>
      <c r="H12" s="24">
        <v>243405.69</v>
      </c>
      <c r="I12" s="24">
        <v>243405.69</v>
      </c>
    </row>
    <row r="13" spans="1:10" ht="23.25" x14ac:dyDescent="0.35">
      <c r="A13" s="20"/>
      <c r="B13" s="20"/>
      <c r="C13" s="20"/>
      <c r="D13" s="21">
        <v>9995</v>
      </c>
      <c r="E13" s="21">
        <v>2141</v>
      </c>
      <c r="F13" s="22">
        <v>182</v>
      </c>
      <c r="G13" s="23" t="s">
        <v>18</v>
      </c>
      <c r="H13" s="24">
        <v>456230.13</v>
      </c>
      <c r="I13" s="24">
        <v>456230.13</v>
      </c>
    </row>
    <row r="14" spans="1:10" ht="23.25" x14ac:dyDescent="0.35">
      <c r="A14" s="20"/>
      <c r="B14" s="20"/>
      <c r="C14" s="20"/>
      <c r="D14" s="21">
        <v>9995</v>
      </c>
      <c r="E14" s="21">
        <v>2151</v>
      </c>
      <c r="F14" s="22">
        <v>191</v>
      </c>
      <c r="G14" s="23" t="s">
        <v>19</v>
      </c>
      <c r="H14" s="24">
        <v>3076434.74</v>
      </c>
      <c r="I14" s="24">
        <v>3076434.74</v>
      </c>
    </row>
    <row r="15" spans="1:10" ht="23.25" x14ac:dyDescent="0.35">
      <c r="A15" s="20"/>
      <c r="B15" s="20"/>
      <c r="C15" s="20"/>
      <c r="D15" s="21">
        <v>9995</v>
      </c>
      <c r="E15" s="21">
        <v>2152</v>
      </c>
      <c r="F15" s="22">
        <v>192</v>
      </c>
      <c r="G15" s="23" t="s">
        <v>20</v>
      </c>
      <c r="H15" s="24">
        <v>1562886.5</v>
      </c>
      <c r="I15" s="24">
        <v>1544984.15</v>
      </c>
      <c r="J15" s="199">
        <f>+H15-I15</f>
        <v>17902.350000000093</v>
      </c>
    </row>
    <row r="16" spans="1:10" ht="24" thickBot="1" x14ac:dyDescent="0.4">
      <c r="A16" s="20"/>
      <c r="B16" s="20"/>
      <c r="C16" s="20"/>
      <c r="D16" s="26">
        <v>9995</v>
      </c>
      <c r="E16" s="26">
        <v>2153</v>
      </c>
      <c r="F16" s="27">
        <v>193</v>
      </c>
      <c r="G16" s="28" t="s">
        <v>21</v>
      </c>
      <c r="H16" s="29">
        <v>133423.32999999999</v>
      </c>
      <c r="I16" s="29">
        <v>133423.32999999999</v>
      </c>
    </row>
    <row r="17" spans="1:10" ht="24" thickBot="1" x14ac:dyDescent="0.4">
      <c r="A17" s="30"/>
      <c r="B17" s="31"/>
      <c r="C17" s="31"/>
      <c r="D17" s="32"/>
      <c r="E17" s="32"/>
      <c r="F17" s="33"/>
      <c r="G17" s="34" t="s">
        <v>22</v>
      </c>
      <c r="H17" s="35">
        <f>SUM(H6:H16)</f>
        <v>30551005.969999999</v>
      </c>
      <c r="I17" s="35">
        <f>SUM(I6:I16)</f>
        <v>29826748.460000001</v>
      </c>
      <c r="J17" s="200">
        <f>+H17-I17</f>
        <v>724257.50999999791</v>
      </c>
    </row>
    <row r="18" spans="1:10" ht="24" thickBot="1" x14ac:dyDescent="0.4">
      <c r="A18" s="36"/>
      <c r="B18" s="37"/>
      <c r="C18" s="37"/>
      <c r="D18" s="38"/>
      <c r="E18" s="38"/>
      <c r="F18" s="39"/>
      <c r="G18" s="40"/>
      <c r="H18" s="41"/>
      <c r="I18" s="42"/>
    </row>
    <row r="19" spans="1:10" ht="23.25" x14ac:dyDescent="0.35">
      <c r="A19" s="43"/>
      <c r="B19" s="44"/>
      <c r="C19" s="44"/>
      <c r="D19" s="45"/>
      <c r="E19" s="46"/>
      <c r="F19" s="47"/>
      <c r="G19" s="48" t="s">
        <v>23</v>
      </c>
      <c r="H19" s="49"/>
      <c r="I19" s="50"/>
    </row>
    <row r="20" spans="1:10" ht="23.25" x14ac:dyDescent="0.35">
      <c r="A20" s="20"/>
      <c r="B20" s="20"/>
      <c r="C20" s="20"/>
      <c r="D20" s="21">
        <v>9995</v>
      </c>
      <c r="E20" s="21">
        <v>2212</v>
      </c>
      <c r="F20" s="22">
        <v>212</v>
      </c>
      <c r="G20" s="51" t="s">
        <v>24</v>
      </c>
      <c r="H20" s="24">
        <v>430335.47</v>
      </c>
      <c r="I20" s="24">
        <v>430335.47</v>
      </c>
    </row>
    <row r="21" spans="1:10" ht="23.25" x14ac:dyDescent="0.35">
      <c r="A21" s="20"/>
      <c r="B21" s="20"/>
      <c r="C21" s="20"/>
      <c r="D21" s="25">
        <v>9995</v>
      </c>
      <c r="E21" s="25">
        <v>2213</v>
      </c>
      <c r="F21" s="52">
        <v>213</v>
      </c>
      <c r="G21" s="51" t="s">
        <v>25</v>
      </c>
      <c r="H21" s="24">
        <v>1023470.26</v>
      </c>
      <c r="I21" s="24">
        <v>1023470.26</v>
      </c>
    </row>
    <row r="22" spans="1:10" ht="23.25" x14ac:dyDescent="0.35">
      <c r="A22" s="20"/>
      <c r="B22" s="20"/>
      <c r="C22" s="20"/>
      <c r="D22" s="25">
        <v>9995</v>
      </c>
      <c r="E22" s="25">
        <v>2214</v>
      </c>
      <c r="F22" s="52">
        <v>214</v>
      </c>
      <c r="G22" s="51" t="s">
        <v>26</v>
      </c>
      <c r="H22" s="24">
        <v>2580</v>
      </c>
      <c r="I22" s="24">
        <v>2580</v>
      </c>
    </row>
    <row r="23" spans="1:10" ht="23.25" x14ac:dyDescent="0.35">
      <c r="A23" s="20"/>
      <c r="B23" s="20"/>
      <c r="C23" s="20"/>
      <c r="D23" s="25">
        <v>9995</v>
      </c>
      <c r="E23" s="25">
        <v>2216</v>
      </c>
      <c r="F23" s="52">
        <v>221</v>
      </c>
      <c r="G23" s="51" t="s">
        <v>27</v>
      </c>
      <c r="H23" s="24">
        <v>389291.36</v>
      </c>
      <c r="I23" s="24">
        <v>389291.36</v>
      </c>
    </row>
    <row r="24" spans="1:10" ht="23.25" x14ac:dyDescent="0.35">
      <c r="A24" s="20"/>
      <c r="B24" s="20"/>
      <c r="C24" s="20"/>
      <c r="D24" s="25">
        <v>9995</v>
      </c>
      <c r="E24" s="25">
        <v>2217</v>
      </c>
      <c r="F24" s="52">
        <v>222</v>
      </c>
      <c r="G24" s="51" t="s">
        <v>28</v>
      </c>
      <c r="H24" s="24"/>
      <c r="I24" s="24"/>
    </row>
    <row r="25" spans="1:10" ht="23.25" x14ac:dyDescent="0.35">
      <c r="A25" s="20"/>
      <c r="B25" s="20"/>
      <c r="C25" s="20"/>
      <c r="D25" s="25">
        <v>9995</v>
      </c>
      <c r="E25" s="25">
        <v>2221</v>
      </c>
      <c r="F25" s="52">
        <v>231</v>
      </c>
      <c r="G25" s="51" t="s">
        <v>29</v>
      </c>
      <c r="H25" s="24">
        <v>571237</v>
      </c>
      <c r="I25" s="24">
        <v>107689.11</v>
      </c>
      <c r="J25" s="199">
        <f>+H25-I25</f>
        <v>463547.89</v>
      </c>
    </row>
    <row r="26" spans="1:10" ht="23.25" x14ac:dyDescent="0.35">
      <c r="A26" s="20"/>
      <c r="B26" s="20"/>
      <c r="C26" s="20"/>
      <c r="D26" s="25">
        <v>9995</v>
      </c>
      <c r="E26" s="25">
        <v>2222</v>
      </c>
      <c r="F26" s="52">
        <v>232</v>
      </c>
      <c r="G26" s="51" t="s">
        <v>30</v>
      </c>
      <c r="H26" s="24">
        <v>807.99</v>
      </c>
      <c r="I26" s="24">
        <v>807.99</v>
      </c>
    </row>
    <row r="27" spans="1:10" ht="23.25" x14ac:dyDescent="0.35">
      <c r="A27" s="20"/>
      <c r="B27" s="20"/>
      <c r="C27" s="20"/>
      <c r="D27" s="21">
        <v>9995</v>
      </c>
      <c r="E27" s="21">
        <v>2231</v>
      </c>
      <c r="F27" s="22">
        <v>241</v>
      </c>
      <c r="G27" s="51" t="s">
        <v>31</v>
      </c>
      <c r="H27" s="24">
        <v>407376.68</v>
      </c>
      <c r="I27" s="24">
        <v>407376.68</v>
      </c>
    </row>
    <row r="28" spans="1:10" ht="23.25" x14ac:dyDescent="0.35">
      <c r="A28" s="20"/>
      <c r="B28" s="20"/>
      <c r="C28" s="20"/>
      <c r="D28" s="21">
        <v>9995</v>
      </c>
      <c r="E28" s="21">
        <v>2232</v>
      </c>
      <c r="F28" s="22">
        <v>242</v>
      </c>
      <c r="G28" s="51" t="s">
        <v>32</v>
      </c>
      <c r="H28" s="24"/>
      <c r="I28" s="24"/>
    </row>
    <row r="29" spans="1:10" ht="23.25" x14ac:dyDescent="0.35">
      <c r="A29" s="20"/>
      <c r="B29" s="20"/>
      <c r="C29" s="20"/>
      <c r="D29" s="21">
        <v>9995</v>
      </c>
      <c r="E29" s="21">
        <v>2241</v>
      </c>
      <c r="F29" s="22">
        <v>251</v>
      </c>
      <c r="G29" s="51" t="s">
        <v>33</v>
      </c>
      <c r="H29" s="24">
        <v>18170</v>
      </c>
      <c r="I29" s="24">
        <v>18170</v>
      </c>
    </row>
    <row r="30" spans="1:10" ht="23.25" x14ac:dyDescent="0.35">
      <c r="A30" s="20"/>
      <c r="B30" s="20"/>
      <c r="C30" s="20"/>
      <c r="D30" s="21">
        <v>9995</v>
      </c>
      <c r="E30" s="21">
        <v>2242</v>
      </c>
      <c r="F30" s="22">
        <v>252</v>
      </c>
      <c r="G30" s="51" t="s">
        <v>34</v>
      </c>
      <c r="H30" s="24"/>
      <c r="I30" s="24"/>
    </row>
    <row r="31" spans="1:10" ht="23.25" x14ac:dyDescent="0.35">
      <c r="A31" s="20"/>
      <c r="B31" s="20"/>
      <c r="C31" s="20"/>
      <c r="D31" s="21">
        <v>9995</v>
      </c>
      <c r="E31" s="21">
        <v>2243</v>
      </c>
      <c r="F31" s="22">
        <v>253</v>
      </c>
      <c r="G31" s="51" t="s">
        <v>35</v>
      </c>
      <c r="H31" s="24"/>
      <c r="I31" s="24"/>
    </row>
    <row r="32" spans="1:10" ht="23.25" x14ac:dyDescent="0.35">
      <c r="A32" s="20"/>
      <c r="B32" s="20"/>
      <c r="C32" s="20"/>
      <c r="D32" s="21">
        <v>9995</v>
      </c>
      <c r="E32" s="21">
        <v>2244</v>
      </c>
      <c r="F32" s="22">
        <v>254</v>
      </c>
      <c r="G32" s="51" t="s">
        <v>36</v>
      </c>
      <c r="H32" s="24">
        <v>17810</v>
      </c>
      <c r="I32" s="24">
        <v>17810</v>
      </c>
    </row>
    <row r="33" spans="1:10" ht="23.25" x14ac:dyDescent="0.35">
      <c r="A33" s="20"/>
      <c r="B33" s="20"/>
      <c r="C33" s="20"/>
      <c r="D33" s="21">
        <v>9995</v>
      </c>
      <c r="E33" s="21">
        <v>2251</v>
      </c>
      <c r="F33" s="22">
        <v>261</v>
      </c>
      <c r="G33" s="51" t="s">
        <v>37</v>
      </c>
      <c r="H33" s="24">
        <v>177292.37</v>
      </c>
      <c r="I33" s="24">
        <v>94945.33</v>
      </c>
      <c r="J33" s="199">
        <f>+H33-I33</f>
        <v>82347.039999999994</v>
      </c>
    </row>
    <row r="34" spans="1:10" ht="23.25" x14ac:dyDescent="0.35">
      <c r="A34" s="20"/>
      <c r="B34" s="20"/>
      <c r="C34" s="20"/>
      <c r="D34" s="21">
        <v>9995</v>
      </c>
      <c r="E34" s="21">
        <v>2253</v>
      </c>
      <c r="F34" s="22">
        <v>263</v>
      </c>
      <c r="G34" s="51" t="s">
        <v>38</v>
      </c>
      <c r="H34" s="24"/>
      <c r="I34" s="24"/>
    </row>
    <row r="35" spans="1:10" ht="23.25" x14ac:dyDescent="0.35">
      <c r="A35" s="20"/>
      <c r="B35" s="20"/>
      <c r="C35" s="20"/>
      <c r="D35" s="21">
        <v>9995</v>
      </c>
      <c r="E35" s="21">
        <v>2254</v>
      </c>
      <c r="F35" s="22">
        <v>264</v>
      </c>
      <c r="G35" s="51" t="s">
        <v>39</v>
      </c>
      <c r="H35" s="24">
        <v>14770</v>
      </c>
      <c r="I35" s="24">
        <v>14770</v>
      </c>
    </row>
    <row r="36" spans="1:10" ht="23.25" x14ac:dyDescent="0.35">
      <c r="A36" s="20"/>
      <c r="B36" s="20"/>
      <c r="C36" s="20"/>
      <c r="D36" s="21">
        <v>9995</v>
      </c>
      <c r="E36" s="21">
        <v>2258</v>
      </c>
      <c r="F36" s="22">
        <v>269</v>
      </c>
      <c r="G36" s="51" t="s">
        <v>40</v>
      </c>
      <c r="H36" s="24">
        <v>4350</v>
      </c>
      <c r="I36" s="24">
        <v>4350</v>
      </c>
    </row>
    <row r="37" spans="1:10" ht="23.25" x14ac:dyDescent="0.35">
      <c r="A37" s="20"/>
      <c r="B37" s="20"/>
      <c r="C37" s="20"/>
      <c r="D37" s="21">
        <v>9995</v>
      </c>
      <c r="E37" s="21">
        <v>2261</v>
      </c>
      <c r="F37" s="22">
        <v>271</v>
      </c>
      <c r="G37" s="51" t="s">
        <v>41</v>
      </c>
      <c r="H37" s="24">
        <v>503136.99</v>
      </c>
      <c r="I37" s="24">
        <v>503136.99</v>
      </c>
    </row>
    <row r="38" spans="1:10" ht="23.25" x14ac:dyDescent="0.35">
      <c r="A38" s="20"/>
      <c r="B38" s="20"/>
      <c r="C38" s="20"/>
      <c r="D38" s="21">
        <v>9995</v>
      </c>
      <c r="E38" s="21">
        <v>2262</v>
      </c>
      <c r="F38" s="22">
        <v>272</v>
      </c>
      <c r="G38" s="51" t="s">
        <v>42</v>
      </c>
      <c r="H38" s="24"/>
      <c r="I38" s="24"/>
    </row>
    <row r="39" spans="1:10" ht="23.25" x14ac:dyDescent="0.35">
      <c r="A39" s="20"/>
      <c r="B39" s="20"/>
      <c r="C39" s="20"/>
      <c r="D39" s="21">
        <v>9995</v>
      </c>
      <c r="E39" s="21">
        <v>2263</v>
      </c>
      <c r="F39" s="22">
        <v>273</v>
      </c>
      <c r="G39" s="51" t="s">
        <v>43</v>
      </c>
      <c r="H39" s="24">
        <v>137696.4</v>
      </c>
      <c r="I39" s="24">
        <v>137696.4</v>
      </c>
    </row>
    <row r="40" spans="1:10" ht="23.25" x14ac:dyDescent="0.35">
      <c r="A40" s="20"/>
      <c r="B40" s="20"/>
      <c r="C40" s="20"/>
      <c r="D40" s="21">
        <v>9995</v>
      </c>
      <c r="E40" s="21">
        <v>2271</v>
      </c>
      <c r="F40" s="22">
        <v>281</v>
      </c>
      <c r="G40" s="51" t="s">
        <v>44</v>
      </c>
      <c r="H40" s="24">
        <v>51687.99</v>
      </c>
      <c r="I40" s="24">
        <v>51687.99</v>
      </c>
    </row>
    <row r="41" spans="1:10" ht="23.25" x14ac:dyDescent="0.35">
      <c r="A41" s="20"/>
      <c r="B41" s="20"/>
      <c r="C41" s="20"/>
      <c r="D41" s="21">
        <v>9995</v>
      </c>
      <c r="E41" s="21">
        <v>2272</v>
      </c>
      <c r="F41" s="53">
        <v>282</v>
      </c>
      <c r="G41" s="51" t="s">
        <v>45</v>
      </c>
      <c r="H41" s="24">
        <v>155541.5</v>
      </c>
      <c r="I41" s="24">
        <v>155541.5</v>
      </c>
    </row>
    <row r="42" spans="1:10" ht="23.25" x14ac:dyDescent="0.35">
      <c r="A42" s="20"/>
      <c r="B42" s="20"/>
      <c r="C42" s="20"/>
      <c r="D42" s="21">
        <v>9995</v>
      </c>
      <c r="E42" s="21">
        <v>2281</v>
      </c>
      <c r="F42" s="22">
        <v>291</v>
      </c>
      <c r="G42" s="51" t="s">
        <v>46</v>
      </c>
      <c r="H42" s="24">
        <v>76700</v>
      </c>
      <c r="I42" s="24">
        <v>76700</v>
      </c>
    </row>
    <row r="43" spans="1:10" ht="23.25" x14ac:dyDescent="0.35">
      <c r="A43" s="20"/>
      <c r="B43" s="20"/>
      <c r="C43" s="20"/>
      <c r="D43" s="21">
        <v>9995</v>
      </c>
      <c r="E43" s="21">
        <v>2282</v>
      </c>
      <c r="F43" s="22">
        <v>292</v>
      </c>
      <c r="G43" s="51" t="s">
        <v>47</v>
      </c>
      <c r="H43" s="24">
        <v>127718.27</v>
      </c>
      <c r="I43" s="24">
        <v>127718.27</v>
      </c>
    </row>
    <row r="44" spans="1:10" ht="23.25" x14ac:dyDescent="0.35">
      <c r="A44" s="20"/>
      <c r="B44" s="20"/>
      <c r="C44" s="20"/>
      <c r="D44" s="21">
        <v>9995</v>
      </c>
      <c r="E44" s="21">
        <v>2284</v>
      </c>
      <c r="F44" s="22">
        <v>294</v>
      </c>
      <c r="G44" s="51" t="s">
        <v>48</v>
      </c>
      <c r="H44" s="24">
        <v>10000</v>
      </c>
      <c r="I44" s="24">
        <v>10000</v>
      </c>
    </row>
    <row r="45" spans="1:10" ht="23.25" x14ac:dyDescent="0.35">
      <c r="A45" s="20"/>
      <c r="B45" s="20"/>
      <c r="C45" s="20"/>
      <c r="D45" s="21">
        <v>9995</v>
      </c>
      <c r="E45" s="21">
        <v>2286</v>
      </c>
      <c r="F45" s="22"/>
      <c r="G45" s="51" t="s">
        <v>49</v>
      </c>
      <c r="H45" s="24"/>
      <c r="I45" s="24"/>
    </row>
    <row r="46" spans="1:10" ht="23.25" x14ac:dyDescent="0.35">
      <c r="A46" s="20"/>
      <c r="B46" s="20"/>
      <c r="C46" s="20"/>
      <c r="D46" s="21">
        <v>9995</v>
      </c>
      <c r="E46" s="25">
        <v>2287</v>
      </c>
      <c r="F46" s="22" t="s">
        <v>50</v>
      </c>
      <c r="G46" s="51" t="s">
        <v>51</v>
      </c>
      <c r="H46" s="24">
        <v>1743865.61</v>
      </c>
      <c r="I46" s="24">
        <v>1743865.61</v>
      </c>
    </row>
    <row r="47" spans="1:10" ht="24" thickBot="1" x14ac:dyDescent="0.4">
      <c r="A47" s="20"/>
      <c r="B47" s="20"/>
      <c r="C47" s="20"/>
      <c r="D47" s="21">
        <v>9995</v>
      </c>
      <c r="E47" s="21">
        <v>2288</v>
      </c>
      <c r="F47" s="22">
        <v>297</v>
      </c>
      <c r="G47" s="51" t="s">
        <v>52</v>
      </c>
      <c r="H47" s="24">
        <v>3006.87</v>
      </c>
      <c r="I47" s="24">
        <v>3006.87</v>
      </c>
    </row>
    <row r="48" spans="1:10" ht="24" thickBot="1" x14ac:dyDescent="0.4">
      <c r="A48" s="54"/>
      <c r="B48" s="31"/>
      <c r="C48" s="31"/>
      <c r="D48" s="55"/>
      <c r="E48" s="32"/>
      <c r="F48" s="56"/>
      <c r="G48" s="34" t="s">
        <v>53</v>
      </c>
      <c r="H48" s="57">
        <f>SUM(H20:H47)</f>
        <v>5866844.7600000007</v>
      </c>
      <c r="I48" s="58">
        <f>SUM(I20:I47)</f>
        <v>5320949.830000001</v>
      </c>
      <c r="J48" s="200">
        <f>+H48-I48</f>
        <v>545894.9299999997</v>
      </c>
    </row>
    <row r="49" spans="1:9" ht="23.25" x14ac:dyDescent="0.35">
      <c r="A49" s="59"/>
      <c r="B49" s="60"/>
      <c r="C49" s="60"/>
      <c r="D49" s="61"/>
      <c r="E49" s="61"/>
      <c r="F49" s="62"/>
      <c r="G49" s="63" t="s">
        <v>54</v>
      </c>
      <c r="H49" s="64"/>
      <c r="I49" s="65"/>
    </row>
    <row r="50" spans="1:9" ht="23.25" x14ac:dyDescent="0.35">
      <c r="A50" s="20"/>
      <c r="B50" s="20"/>
      <c r="C50" s="20"/>
      <c r="D50" s="21">
        <v>9995</v>
      </c>
      <c r="E50" s="21">
        <v>2311</v>
      </c>
      <c r="F50" s="22">
        <v>311</v>
      </c>
      <c r="G50" s="23" t="s">
        <v>55</v>
      </c>
      <c r="H50" s="24">
        <v>109879.33</v>
      </c>
      <c r="I50" s="24">
        <v>109879.33</v>
      </c>
    </row>
    <row r="51" spans="1:9" ht="23.25" x14ac:dyDescent="0.35">
      <c r="A51" s="20"/>
      <c r="B51" s="20"/>
      <c r="C51" s="20"/>
      <c r="D51" s="21">
        <v>9995</v>
      </c>
      <c r="E51" s="21">
        <v>2323</v>
      </c>
      <c r="F51" s="22">
        <v>323</v>
      </c>
      <c r="G51" s="23" t="s">
        <v>56</v>
      </c>
      <c r="H51" s="24"/>
      <c r="I51" s="24"/>
    </row>
    <row r="52" spans="1:9" ht="23.25" x14ac:dyDescent="0.35">
      <c r="A52" s="20"/>
      <c r="B52" s="20"/>
      <c r="C52" s="20"/>
      <c r="D52" s="21">
        <v>9995</v>
      </c>
      <c r="E52" s="21">
        <v>2331</v>
      </c>
      <c r="F52" s="22">
        <v>331</v>
      </c>
      <c r="G52" s="23" t="s">
        <v>57</v>
      </c>
      <c r="H52" s="24"/>
      <c r="I52" s="24"/>
    </row>
    <row r="53" spans="1:9" ht="23.25" x14ac:dyDescent="0.35">
      <c r="A53" s="20"/>
      <c r="B53" s="20"/>
      <c r="C53" s="20"/>
      <c r="D53" s="21">
        <v>9995</v>
      </c>
      <c r="E53" s="21">
        <v>2334</v>
      </c>
      <c r="F53" s="52">
        <v>334</v>
      </c>
      <c r="G53" s="23" t="s">
        <v>58</v>
      </c>
      <c r="H53" s="24"/>
      <c r="I53" s="24"/>
    </row>
    <row r="54" spans="1:9" ht="23.25" x14ac:dyDescent="0.35">
      <c r="A54" s="20"/>
      <c r="B54" s="20"/>
      <c r="C54" s="20"/>
      <c r="D54" s="21">
        <v>9995</v>
      </c>
      <c r="E54" s="21">
        <v>2341</v>
      </c>
      <c r="F54" s="22">
        <v>343</v>
      </c>
      <c r="G54" s="23" t="s">
        <v>59</v>
      </c>
      <c r="H54" s="24"/>
      <c r="I54" s="24"/>
    </row>
    <row r="55" spans="1:9" ht="23.25" x14ac:dyDescent="0.35">
      <c r="A55" s="20"/>
      <c r="B55" s="20"/>
      <c r="C55" s="20"/>
      <c r="D55" s="21">
        <v>9995</v>
      </c>
      <c r="E55" s="21">
        <v>2353</v>
      </c>
      <c r="F55" s="22">
        <v>353</v>
      </c>
      <c r="G55" s="23" t="s">
        <v>60</v>
      </c>
      <c r="H55" s="24"/>
      <c r="I55" s="24"/>
    </row>
    <row r="56" spans="1:9" ht="23.25" x14ac:dyDescent="0.35">
      <c r="A56" s="20"/>
      <c r="B56" s="20"/>
      <c r="C56" s="20"/>
      <c r="D56" s="21">
        <v>9995</v>
      </c>
      <c r="E56" s="21">
        <v>2371</v>
      </c>
      <c r="F56" s="22">
        <v>341</v>
      </c>
      <c r="G56" s="23" t="s">
        <v>61</v>
      </c>
      <c r="H56" s="24">
        <v>316975.7</v>
      </c>
      <c r="I56" s="24">
        <v>316975.7</v>
      </c>
    </row>
    <row r="57" spans="1:9" ht="23.25" x14ac:dyDescent="0.35">
      <c r="A57" s="20"/>
      <c r="B57" s="20"/>
      <c r="C57" s="20"/>
      <c r="D57" s="21">
        <v>9995</v>
      </c>
      <c r="E57" s="21">
        <v>2391</v>
      </c>
      <c r="F57" s="22">
        <v>391</v>
      </c>
      <c r="G57" s="23" t="s">
        <v>62</v>
      </c>
      <c r="H57" s="24">
        <v>2392.89</v>
      </c>
      <c r="I57" s="24">
        <v>2392.89</v>
      </c>
    </row>
    <row r="58" spans="1:9" ht="23.25" x14ac:dyDescent="0.35">
      <c r="A58" s="20"/>
      <c r="B58" s="20"/>
      <c r="C58" s="20"/>
      <c r="D58" s="21">
        <v>9995</v>
      </c>
      <c r="E58" s="25">
        <v>2392</v>
      </c>
      <c r="F58" s="22" t="s">
        <v>63</v>
      </c>
      <c r="G58" s="23" t="s">
        <v>64</v>
      </c>
      <c r="H58" s="24">
        <v>161426.03</v>
      </c>
      <c r="I58" s="24">
        <v>161426.03</v>
      </c>
    </row>
    <row r="59" spans="1:9" ht="23.25" x14ac:dyDescent="0.35">
      <c r="A59" s="20"/>
      <c r="B59" s="20"/>
      <c r="C59" s="20"/>
      <c r="D59" s="21">
        <v>9995</v>
      </c>
      <c r="E59" s="21">
        <v>2394</v>
      </c>
      <c r="F59" s="22">
        <v>394</v>
      </c>
      <c r="G59" s="23" t="s">
        <v>65</v>
      </c>
      <c r="H59" s="24"/>
      <c r="I59" s="24"/>
    </row>
    <row r="60" spans="1:9" ht="23.25" x14ac:dyDescent="0.35">
      <c r="A60" s="20"/>
      <c r="B60" s="20"/>
      <c r="C60" s="20"/>
      <c r="D60" s="21">
        <v>9995</v>
      </c>
      <c r="E60" s="21">
        <v>2395</v>
      </c>
      <c r="F60" s="22">
        <v>395</v>
      </c>
      <c r="G60" s="23" t="s">
        <v>66</v>
      </c>
      <c r="H60" s="24"/>
      <c r="I60" s="24"/>
    </row>
    <row r="61" spans="1:9" ht="23.25" x14ac:dyDescent="0.35">
      <c r="A61" s="20"/>
      <c r="B61" s="20"/>
      <c r="C61" s="20"/>
      <c r="D61" s="21">
        <v>9995</v>
      </c>
      <c r="E61" s="21">
        <v>2396</v>
      </c>
      <c r="F61" s="22">
        <v>396</v>
      </c>
      <c r="G61" s="23" t="s">
        <v>67</v>
      </c>
      <c r="H61" s="24">
        <v>119009.97</v>
      </c>
      <c r="I61" s="24">
        <v>119009.97</v>
      </c>
    </row>
    <row r="62" spans="1:9" ht="24" thickBot="1" x14ac:dyDescent="0.4">
      <c r="A62" s="66"/>
      <c r="B62" s="66"/>
      <c r="C62" s="66"/>
      <c r="D62" s="26">
        <v>9995</v>
      </c>
      <c r="E62" s="26">
        <v>2399</v>
      </c>
      <c r="F62" s="27">
        <v>399</v>
      </c>
      <c r="G62" s="28" t="s">
        <v>68</v>
      </c>
      <c r="H62" s="29"/>
      <c r="I62" s="29"/>
    </row>
    <row r="63" spans="1:9" ht="24" thickBot="1" x14ac:dyDescent="0.4">
      <c r="A63" s="67"/>
      <c r="B63" s="68"/>
      <c r="C63" s="68"/>
      <c r="D63" s="69"/>
      <c r="E63" s="70"/>
      <c r="F63" s="71"/>
      <c r="G63" s="72" t="s">
        <v>69</v>
      </c>
      <c r="H63" s="73">
        <f>SUM(H50:H62)</f>
        <v>709683.92</v>
      </c>
      <c r="I63" s="74">
        <f>SUM(I50:I62)</f>
        <v>709683.92</v>
      </c>
    </row>
    <row r="64" spans="1:9" ht="23.25" x14ac:dyDescent="0.35">
      <c r="A64" s="59"/>
      <c r="B64" s="60"/>
      <c r="C64" s="60"/>
      <c r="D64" s="75"/>
      <c r="E64" s="75"/>
      <c r="F64" s="62"/>
      <c r="G64" s="48" t="s">
        <v>70</v>
      </c>
      <c r="H64" s="76"/>
      <c r="I64" s="65"/>
    </row>
    <row r="65" spans="1:10" ht="23.25" x14ac:dyDescent="0.35">
      <c r="A65" s="20"/>
      <c r="B65" s="20"/>
      <c r="C65" s="20"/>
      <c r="D65" s="21">
        <v>9995</v>
      </c>
      <c r="E65" s="21">
        <v>2611</v>
      </c>
      <c r="F65" s="22">
        <v>617</v>
      </c>
      <c r="G65" s="23" t="s">
        <v>71</v>
      </c>
      <c r="H65" s="24"/>
      <c r="I65" s="24"/>
    </row>
    <row r="66" spans="1:10" ht="23.25" x14ac:dyDescent="0.35">
      <c r="A66" s="20"/>
      <c r="B66" s="20"/>
      <c r="C66" s="20"/>
      <c r="D66" s="21">
        <v>9995</v>
      </c>
      <c r="E66" s="21">
        <v>2613</v>
      </c>
      <c r="F66" s="22">
        <v>614</v>
      </c>
      <c r="G66" s="23" t="s">
        <v>72</v>
      </c>
      <c r="H66" s="24"/>
      <c r="I66" s="24"/>
    </row>
    <row r="67" spans="1:10" ht="23.25" x14ac:dyDescent="0.35">
      <c r="A67" s="20"/>
      <c r="B67" s="20"/>
      <c r="C67" s="20"/>
      <c r="D67" s="21">
        <v>9995</v>
      </c>
      <c r="E67" s="21">
        <v>2641</v>
      </c>
      <c r="F67" s="22">
        <v>613</v>
      </c>
      <c r="G67" s="23" t="s">
        <v>73</v>
      </c>
      <c r="H67" s="24"/>
      <c r="I67" s="24"/>
    </row>
    <row r="68" spans="1:10" ht="23.25" x14ac:dyDescent="0.35">
      <c r="A68" s="20"/>
      <c r="B68" s="20"/>
      <c r="C68" s="20"/>
      <c r="D68" s="21">
        <v>9995</v>
      </c>
      <c r="E68" s="21">
        <v>2655</v>
      </c>
      <c r="F68" s="22">
        <v>616</v>
      </c>
      <c r="G68" s="23" t="s">
        <v>74</v>
      </c>
      <c r="H68" s="24"/>
      <c r="I68" s="24"/>
    </row>
    <row r="69" spans="1:10" ht="23.25" x14ac:dyDescent="0.35">
      <c r="A69" s="20"/>
      <c r="B69" s="20"/>
      <c r="C69" s="20"/>
      <c r="D69" s="21">
        <v>9995</v>
      </c>
      <c r="E69" s="21">
        <v>2657</v>
      </c>
      <c r="F69" s="22">
        <v>618</v>
      </c>
      <c r="G69" s="23" t="s">
        <v>75</v>
      </c>
      <c r="H69" s="24"/>
      <c r="I69" s="24"/>
    </row>
    <row r="70" spans="1:10" ht="23.25" x14ac:dyDescent="0.35">
      <c r="A70" s="20"/>
      <c r="B70" s="20"/>
      <c r="C70" s="20"/>
      <c r="D70" s="21">
        <v>9995</v>
      </c>
      <c r="E70" s="21">
        <v>2658</v>
      </c>
      <c r="F70" s="22">
        <v>619</v>
      </c>
      <c r="G70" s="23" t="s">
        <v>76</v>
      </c>
      <c r="H70" s="24"/>
      <c r="I70" s="24"/>
    </row>
    <row r="71" spans="1:10" ht="23.25" x14ac:dyDescent="0.35">
      <c r="A71" s="20"/>
      <c r="B71" s="20"/>
      <c r="C71" s="20"/>
      <c r="D71" s="21">
        <v>9995</v>
      </c>
      <c r="E71" s="25">
        <v>2683</v>
      </c>
      <c r="F71" s="22">
        <v>694</v>
      </c>
      <c r="G71" s="28" t="s">
        <v>77</v>
      </c>
      <c r="H71" s="24"/>
      <c r="I71" s="24"/>
    </row>
    <row r="72" spans="1:10" ht="24" thickBot="1" x14ac:dyDescent="0.4">
      <c r="A72" s="66"/>
      <c r="B72" s="66"/>
      <c r="C72" s="66"/>
      <c r="D72" s="26">
        <v>9995</v>
      </c>
      <c r="E72" s="26">
        <v>2712</v>
      </c>
      <c r="F72" s="77" t="s">
        <v>78</v>
      </c>
      <c r="G72" s="23" t="s">
        <v>79</v>
      </c>
      <c r="H72" s="24"/>
      <c r="I72" s="24"/>
    </row>
    <row r="73" spans="1:10" ht="24" thickBot="1" x14ac:dyDescent="0.4">
      <c r="A73" s="67"/>
      <c r="B73" s="68"/>
      <c r="C73" s="68"/>
      <c r="D73" s="78"/>
      <c r="E73" s="79"/>
      <c r="F73" s="71"/>
      <c r="G73" s="72" t="s">
        <v>80</v>
      </c>
      <c r="H73" s="73">
        <f>SUM(H65:H72)</f>
        <v>0</v>
      </c>
      <c r="I73" s="80">
        <f>SUM(I65:I72)</f>
        <v>0</v>
      </c>
    </row>
    <row r="74" spans="1:10" ht="24" thickBot="1" x14ac:dyDescent="0.4">
      <c r="A74" s="36"/>
      <c r="B74" s="81"/>
      <c r="C74" s="81"/>
      <c r="D74" s="82"/>
      <c r="E74" s="82"/>
      <c r="F74" s="83"/>
      <c r="G74" s="40"/>
      <c r="H74" s="41"/>
      <c r="I74" s="42"/>
    </row>
    <row r="75" spans="1:10" ht="24" thickBot="1" x14ac:dyDescent="0.4">
      <c r="A75" s="43"/>
      <c r="B75" s="44"/>
      <c r="C75" s="44"/>
      <c r="D75" s="84"/>
      <c r="E75" s="85"/>
      <c r="F75" s="86"/>
      <c r="G75" s="34" t="s">
        <v>81</v>
      </c>
      <c r="H75" s="87">
        <f>+H73+H63+H48+H17</f>
        <v>37127534.649999999</v>
      </c>
      <c r="I75" s="88">
        <f>+I73+I63+I48+I17</f>
        <v>35857382.210000001</v>
      </c>
      <c r="J75" s="200">
        <f>+H75-I75</f>
        <v>1270152.4399999976</v>
      </c>
    </row>
    <row r="76" spans="1:10" ht="24" thickBot="1" x14ac:dyDescent="0.4">
      <c r="A76" s="36"/>
      <c r="B76" s="81"/>
      <c r="C76" s="81"/>
      <c r="D76" s="82"/>
      <c r="E76" s="82"/>
      <c r="F76" s="83"/>
      <c r="G76" s="89"/>
      <c r="H76" s="90"/>
      <c r="I76" s="91"/>
    </row>
    <row r="77" spans="1:10" ht="24" thickBot="1" x14ac:dyDescent="0.4">
      <c r="A77" s="92" t="s">
        <v>2</v>
      </c>
      <c r="B77" s="93" t="s">
        <v>3</v>
      </c>
      <c r="C77" s="94" t="s">
        <v>4</v>
      </c>
      <c r="D77" s="93" t="s">
        <v>5</v>
      </c>
      <c r="E77" s="93" t="s">
        <v>6</v>
      </c>
      <c r="F77" s="95" t="s">
        <v>6</v>
      </c>
      <c r="G77" s="96"/>
      <c r="H77" s="97"/>
      <c r="I77" s="98"/>
    </row>
    <row r="78" spans="1:10" ht="24" thickBot="1" x14ac:dyDescent="0.4">
      <c r="A78" s="99">
        <v>11</v>
      </c>
      <c r="B78" s="100"/>
      <c r="C78" s="101">
        <v>2</v>
      </c>
      <c r="D78" s="100"/>
      <c r="E78" s="14"/>
      <c r="F78" s="102"/>
      <c r="G78" s="103" t="s">
        <v>9</v>
      </c>
      <c r="H78" s="104" t="s">
        <v>7</v>
      </c>
      <c r="I78" s="105" t="s">
        <v>8</v>
      </c>
    </row>
    <row r="79" spans="1:10" ht="23.25" x14ac:dyDescent="0.35">
      <c r="A79" s="106"/>
      <c r="B79" s="107"/>
      <c r="C79" s="107"/>
      <c r="D79" s="108">
        <v>100</v>
      </c>
      <c r="E79" s="109">
        <v>2111</v>
      </c>
      <c r="F79" s="110">
        <v>111</v>
      </c>
      <c r="G79" s="111" t="s">
        <v>10</v>
      </c>
      <c r="H79" s="112">
        <v>6333333</v>
      </c>
      <c r="I79" s="112">
        <v>6333333</v>
      </c>
    </row>
    <row r="80" spans="1:10" ht="23.25" x14ac:dyDescent="0.35">
      <c r="A80" s="20"/>
      <c r="B80" s="20"/>
      <c r="C80" s="20"/>
      <c r="D80" s="21">
        <v>9995</v>
      </c>
      <c r="E80" s="25">
        <v>2111</v>
      </c>
      <c r="F80" s="22">
        <v>111</v>
      </c>
      <c r="G80" s="23" t="s">
        <v>10</v>
      </c>
      <c r="H80" s="113">
        <v>5758425</v>
      </c>
      <c r="I80" s="113">
        <v>5758425</v>
      </c>
    </row>
    <row r="81" spans="1:9" ht="23.25" x14ac:dyDescent="0.35">
      <c r="A81" s="20"/>
      <c r="B81" s="20"/>
      <c r="C81" s="20"/>
      <c r="D81" s="21">
        <v>9995</v>
      </c>
      <c r="E81" s="21">
        <v>2112</v>
      </c>
      <c r="F81" s="22">
        <v>123</v>
      </c>
      <c r="G81" s="23" t="s">
        <v>11</v>
      </c>
      <c r="H81" s="113">
        <v>6988.56</v>
      </c>
      <c r="I81" s="113">
        <v>6988.56</v>
      </c>
    </row>
    <row r="82" spans="1:9" ht="23.25" x14ac:dyDescent="0.35">
      <c r="A82" s="20"/>
      <c r="B82" s="20"/>
      <c r="C82" s="20"/>
      <c r="D82" s="21">
        <v>9995</v>
      </c>
      <c r="E82" s="21">
        <v>2114</v>
      </c>
      <c r="F82" s="22">
        <v>181</v>
      </c>
      <c r="G82" s="23" t="s">
        <v>12</v>
      </c>
      <c r="H82" s="24"/>
      <c r="I82" s="24"/>
    </row>
    <row r="83" spans="1:9" ht="23.25" x14ac:dyDescent="0.35">
      <c r="A83" s="20"/>
      <c r="B83" s="20"/>
      <c r="C83" s="20"/>
      <c r="D83" s="21">
        <v>9995</v>
      </c>
      <c r="E83" s="21">
        <v>2115</v>
      </c>
      <c r="F83" s="22">
        <v>183</v>
      </c>
      <c r="G83" s="23" t="s">
        <v>13</v>
      </c>
      <c r="H83" s="24"/>
      <c r="I83" s="24"/>
    </row>
    <row r="84" spans="1:9" ht="23.25" x14ac:dyDescent="0.35">
      <c r="A84" s="20"/>
      <c r="B84" s="20"/>
      <c r="C84" s="20"/>
      <c r="D84" s="21">
        <v>9995</v>
      </c>
      <c r="E84" s="21">
        <v>2116</v>
      </c>
      <c r="F84" s="22">
        <v>184</v>
      </c>
      <c r="G84" s="23" t="s">
        <v>14</v>
      </c>
      <c r="H84" s="24">
        <v>214214.95</v>
      </c>
      <c r="I84" s="24">
        <v>214215</v>
      </c>
    </row>
    <row r="85" spans="1:9" ht="23.25" x14ac:dyDescent="0.35">
      <c r="A85" s="20"/>
      <c r="B85" s="20"/>
      <c r="C85" s="20"/>
      <c r="D85" s="21">
        <v>9995</v>
      </c>
      <c r="E85" s="25">
        <v>2122</v>
      </c>
      <c r="F85" s="22" t="s">
        <v>15</v>
      </c>
      <c r="G85" s="23" t="s">
        <v>16</v>
      </c>
      <c r="H85" s="24"/>
      <c r="I85" s="24"/>
    </row>
    <row r="86" spans="1:9" ht="23.25" x14ac:dyDescent="0.35">
      <c r="A86" s="20"/>
      <c r="B86" s="20"/>
      <c r="C86" s="20"/>
      <c r="D86" s="21">
        <v>9995</v>
      </c>
      <c r="E86" s="21">
        <v>2132</v>
      </c>
      <c r="F86" s="22">
        <v>161</v>
      </c>
      <c r="G86" s="23" t="s">
        <v>17</v>
      </c>
      <c r="H86" s="24"/>
      <c r="I86" s="24"/>
    </row>
    <row r="87" spans="1:9" ht="23.25" x14ac:dyDescent="0.35">
      <c r="A87" s="20"/>
      <c r="B87" s="20"/>
      <c r="C87" s="20"/>
      <c r="D87" s="21">
        <v>9995</v>
      </c>
      <c r="E87" s="21">
        <v>2141</v>
      </c>
      <c r="F87" s="22">
        <v>182</v>
      </c>
      <c r="G87" s="23" t="s">
        <v>18</v>
      </c>
      <c r="H87" s="24"/>
      <c r="I87" s="24"/>
    </row>
    <row r="88" spans="1:9" ht="23.25" x14ac:dyDescent="0.35">
      <c r="A88" s="20"/>
      <c r="B88" s="20"/>
      <c r="C88" s="20"/>
      <c r="D88" s="21">
        <v>9995</v>
      </c>
      <c r="E88" s="21">
        <v>2151</v>
      </c>
      <c r="F88" s="22">
        <v>191</v>
      </c>
      <c r="G88" s="23" t="s">
        <v>19</v>
      </c>
      <c r="H88" s="24"/>
      <c r="I88" s="24"/>
    </row>
    <row r="89" spans="1:9" ht="23.25" x14ac:dyDescent="0.35">
      <c r="A89" s="20"/>
      <c r="B89" s="20"/>
      <c r="C89" s="20"/>
      <c r="D89" s="21">
        <v>9995</v>
      </c>
      <c r="E89" s="21">
        <v>2152</v>
      </c>
      <c r="F89" s="22">
        <v>192</v>
      </c>
      <c r="G89" s="23" t="s">
        <v>20</v>
      </c>
      <c r="H89" s="24"/>
      <c r="I89" s="24"/>
    </row>
    <row r="90" spans="1:9" ht="24" thickBot="1" x14ac:dyDescent="0.4">
      <c r="A90" s="66"/>
      <c r="B90" s="66"/>
      <c r="C90" s="66"/>
      <c r="D90" s="26">
        <v>9995</v>
      </c>
      <c r="E90" s="26">
        <v>2153</v>
      </c>
      <c r="F90" s="27">
        <v>193</v>
      </c>
      <c r="G90" s="28" t="s">
        <v>21</v>
      </c>
      <c r="H90" s="29"/>
      <c r="I90" s="29"/>
    </row>
    <row r="91" spans="1:9" ht="24" thickBot="1" x14ac:dyDescent="0.4">
      <c r="A91" s="114"/>
      <c r="B91" s="115"/>
      <c r="C91" s="115"/>
      <c r="D91" s="116"/>
      <c r="E91" s="116"/>
      <c r="F91" s="117"/>
      <c r="G91" s="118" t="s">
        <v>22</v>
      </c>
      <c r="H91" s="119">
        <f>SUM(H79:H90)</f>
        <v>12312961.51</v>
      </c>
      <c r="I91" s="120">
        <f>SUM(I79:I90)</f>
        <v>12312961.560000001</v>
      </c>
    </row>
    <row r="92" spans="1:9" ht="24" thickBot="1" x14ac:dyDescent="0.4">
      <c r="A92" s="36"/>
      <c r="B92" s="37"/>
      <c r="C92" s="37"/>
      <c r="D92" s="38"/>
      <c r="E92" s="38"/>
      <c r="F92" s="39"/>
      <c r="G92" s="40"/>
      <c r="H92" s="41"/>
      <c r="I92" s="121"/>
    </row>
    <row r="93" spans="1:9" ht="23.25" x14ac:dyDescent="0.35">
      <c r="A93" s="43"/>
      <c r="B93" s="44"/>
      <c r="C93" s="44"/>
      <c r="D93" s="45"/>
      <c r="E93" s="46"/>
      <c r="F93" s="47"/>
      <c r="G93" s="48" t="s">
        <v>23</v>
      </c>
      <c r="H93" s="122"/>
      <c r="I93" s="123"/>
    </row>
    <row r="94" spans="1:9" ht="23.25" x14ac:dyDescent="0.35">
      <c r="A94" s="20"/>
      <c r="B94" s="20"/>
      <c r="C94" s="20"/>
      <c r="D94" s="21">
        <v>9995</v>
      </c>
      <c r="E94" s="21">
        <v>2212</v>
      </c>
      <c r="F94" s="22">
        <v>212</v>
      </c>
      <c r="G94" s="51" t="s">
        <v>24</v>
      </c>
      <c r="H94" s="24"/>
      <c r="I94" s="24"/>
    </row>
    <row r="95" spans="1:9" ht="23.25" x14ac:dyDescent="0.35">
      <c r="A95" s="20"/>
      <c r="B95" s="20"/>
      <c r="C95" s="20"/>
      <c r="D95" s="25">
        <v>9995</v>
      </c>
      <c r="E95" s="25">
        <v>2213</v>
      </c>
      <c r="F95" s="52">
        <v>213</v>
      </c>
      <c r="G95" s="51" t="s">
        <v>25</v>
      </c>
      <c r="H95" s="24"/>
      <c r="I95" s="24"/>
    </row>
    <row r="96" spans="1:9" ht="23.25" x14ac:dyDescent="0.35">
      <c r="A96" s="20"/>
      <c r="B96" s="20"/>
      <c r="C96" s="20"/>
      <c r="D96" s="25">
        <v>9995</v>
      </c>
      <c r="E96" s="25">
        <v>2214</v>
      </c>
      <c r="F96" s="52">
        <v>214</v>
      </c>
      <c r="G96" s="51" t="s">
        <v>26</v>
      </c>
      <c r="H96" s="24">
        <v>11385</v>
      </c>
      <c r="I96" s="24">
        <v>11385</v>
      </c>
    </row>
    <row r="97" spans="1:9" ht="23.25" x14ac:dyDescent="0.35">
      <c r="A97" s="20"/>
      <c r="B97" s="20"/>
      <c r="C97" s="20"/>
      <c r="D97" s="25">
        <v>9995</v>
      </c>
      <c r="E97" s="25">
        <v>2216</v>
      </c>
      <c r="F97" s="52">
        <v>221</v>
      </c>
      <c r="G97" s="51" t="s">
        <v>27</v>
      </c>
      <c r="H97" s="24">
        <v>263682.5</v>
      </c>
      <c r="I97" s="24">
        <v>263682.5</v>
      </c>
    </row>
    <row r="98" spans="1:9" ht="23.25" x14ac:dyDescent="0.35">
      <c r="A98" s="20"/>
      <c r="B98" s="20"/>
      <c r="C98" s="20"/>
      <c r="D98" s="25">
        <v>9995</v>
      </c>
      <c r="E98" s="25">
        <v>2217</v>
      </c>
      <c r="F98" s="52">
        <v>222</v>
      </c>
      <c r="G98" s="51" t="s">
        <v>28</v>
      </c>
      <c r="H98" s="24">
        <v>5448.76</v>
      </c>
      <c r="I98" s="24">
        <v>5448.76</v>
      </c>
    </row>
    <row r="99" spans="1:9" ht="23.25" x14ac:dyDescent="0.35">
      <c r="A99" s="20"/>
      <c r="B99" s="20"/>
      <c r="C99" s="20"/>
      <c r="D99" s="25">
        <v>9995</v>
      </c>
      <c r="E99" s="25">
        <v>2221</v>
      </c>
      <c r="F99" s="52">
        <v>231</v>
      </c>
      <c r="G99" s="51" t="s">
        <v>29</v>
      </c>
      <c r="H99" s="24">
        <v>3900.79</v>
      </c>
      <c r="I99" s="24">
        <v>3900.79</v>
      </c>
    </row>
    <row r="100" spans="1:9" ht="23.25" x14ac:dyDescent="0.35">
      <c r="A100" s="20"/>
      <c r="B100" s="20"/>
      <c r="C100" s="20"/>
      <c r="D100" s="25">
        <v>9995</v>
      </c>
      <c r="E100" s="25">
        <v>2222</v>
      </c>
      <c r="F100" s="52">
        <v>232</v>
      </c>
      <c r="G100" s="51" t="s">
        <v>30</v>
      </c>
      <c r="H100" s="24">
        <v>212.4</v>
      </c>
      <c r="I100" s="24">
        <v>212.4</v>
      </c>
    </row>
    <row r="101" spans="1:9" ht="23.25" x14ac:dyDescent="0.35">
      <c r="A101" s="20"/>
      <c r="B101" s="20"/>
      <c r="C101" s="20"/>
      <c r="D101" s="21">
        <v>9995</v>
      </c>
      <c r="E101" s="21">
        <v>2231</v>
      </c>
      <c r="F101" s="22">
        <v>241</v>
      </c>
      <c r="G101" s="51" t="s">
        <v>31</v>
      </c>
      <c r="H101" s="24">
        <v>64132</v>
      </c>
      <c r="I101" s="24">
        <v>64132</v>
      </c>
    </row>
    <row r="102" spans="1:9" ht="23.25" x14ac:dyDescent="0.35">
      <c r="A102" s="20"/>
      <c r="B102" s="20"/>
      <c r="C102" s="20"/>
      <c r="D102" s="21">
        <v>9995</v>
      </c>
      <c r="E102" s="21">
        <v>2232</v>
      </c>
      <c r="F102" s="22">
        <v>242</v>
      </c>
      <c r="G102" s="51" t="s">
        <v>32</v>
      </c>
      <c r="H102" s="24"/>
      <c r="I102" s="24"/>
    </row>
    <row r="103" spans="1:9" ht="23.25" x14ac:dyDescent="0.35">
      <c r="A103" s="20"/>
      <c r="B103" s="20"/>
      <c r="C103" s="20"/>
      <c r="D103" s="21">
        <v>9995</v>
      </c>
      <c r="E103" s="21">
        <v>2241</v>
      </c>
      <c r="F103" s="22">
        <v>251</v>
      </c>
      <c r="G103" s="51" t="s">
        <v>33</v>
      </c>
      <c r="H103" s="24">
        <v>4750</v>
      </c>
      <c r="I103" s="24">
        <v>4750</v>
      </c>
    </row>
    <row r="104" spans="1:9" ht="23.25" x14ac:dyDescent="0.35">
      <c r="A104" s="20"/>
      <c r="B104" s="20"/>
      <c r="C104" s="20"/>
      <c r="D104" s="21">
        <v>9995</v>
      </c>
      <c r="E104" s="21">
        <v>2242</v>
      </c>
      <c r="F104" s="22">
        <v>252</v>
      </c>
      <c r="G104" s="51" t="s">
        <v>34</v>
      </c>
      <c r="H104" s="24"/>
      <c r="I104" s="24"/>
    </row>
    <row r="105" spans="1:9" ht="23.25" x14ac:dyDescent="0.35">
      <c r="A105" s="20"/>
      <c r="B105" s="20"/>
      <c r="C105" s="20"/>
      <c r="D105" s="21">
        <v>9995</v>
      </c>
      <c r="E105" s="21">
        <v>2243</v>
      </c>
      <c r="F105" s="22">
        <v>253</v>
      </c>
      <c r="G105" s="51" t="s">
        <v>35</v>
      </c>
      <c r="H105" s="24"/>
      <c r="I105" s="24"/>
    </row>
    <row r="106" spans="1:9" ht="23.25" x14ac:dyDescent="0.35">
      <c r="A106" s="20"/>
      <c r="B106" s="20"/>
      <c r="C106" s="20"/>
      <c r="D106" s="21">
        <v>9995</v>
      </c>
      <c r="E106" s="21">
        <v>2244</v>
      </c>
      <c r="F106" s="22">
        <v>254</v>
      </c>
      <c r="G106" s="51" t="s">
        <v>36</v>
      </c>
      <c r="H106" s="24">
        <v>1368</v>
      </c>
      <c r="I106" s="24">
        <v>1368</v>
      </c>
    </row>
    <row r="107" spans="1:9" ht="23.25" x14ac:dyDescent="0.35">
      <c r="A107" s="20"/>
      <c r="B107" s="20"/>
      <c r="C107" s="20"/>
      <c r="D107" s="21">
        <v>9995</v>
      </c>
      <c r="E107" s="21">
        <v>2251</v>
      </c>
      <c r="F107" s="22">
        <v>261</v>
      </c>
      <c r="G107" s="51" t="s">
        <v>37</v>
      </c>
      <c r="H107" s="24">
        <v>1647366.56</v>
      </c>
      <c r="I107" s="24">
        <v>1647366.56</v>
      </c>
    </row>
    <row r="108" spans="1:9" ht="23.25" x14ac:dyDescent="0.35">
      <c r="A108" s="20"/>
      <c r="B108" s="20"/>
      <c r="C108" s="20"/>
      <c r="D108" s="21">
        <v>9995</v>
      </c>
      <c r="E108" s="21">
        <v>2253</v>
      </c>
      <c r="F108" s="22">
        <v>263</v>
      </c>
      <c r="G108" s="51" t="s">
        <v>38</v>
      </c>
      <c r="H108" s="24"/>
      <c r="I108" s="24"/>
    </row>
    <row r="109" spans="1:9" ht="23.25" x14ac:dyDescent="0.35">
      <c r="A109" s="20"/>
      <c r="B109" s="20"/>
      <c r="C109" s="20"/>
      <c r="D109" s="21">
        <v>9995</v>
      </c>
      <c r="E109" s="21">
        <v>2254</v>
      </c>
      <c r="F109" s="22">
        <v>264</v>
      </c>
      <c r="G109" s="51" t="s">
        <v>39</v>
      </c>
      <c r="H109" s="24"/>
      <c r="I109" s="24"/>
    </row>
    <row r="110" spans="1:9" ht="23.25" x14ac:dyDescent="0.35">
      <c r="A110" s="20"/>
      <c r="B110" s="20"/>
      <c r="C110" s="20"/>
      <c r="D110" s="21">
        <v>9995</v>
      </c>
      <c r="E110" s="21">
        <v>2258</v>
      </c>
      <c r="F110" s="22">
        <v>269</v>
      </c>
      <c r="G110" s="51" t="s">
        <v>40</v>
      </c>
      <c r="H110" s="24"/>
      <c r="I110" s="24"/>
    </row>
    <row r="111" spans="1:9" ht="23.25" x14ac:dyDescent="0.35">
      <c r="A111" s="20"/>
      <c r="B111" s="20"/>
      <c r="C111" s="20"/>
      <c r="D111" s="21">
        <v>9995</v>
      </c>
      <c r="E111" s="21">
        <v>2261</v>
      </c>
      <c r="F111" s="22">
        <v>271</v>
      </c>
      <c r="G111" s="51" t="s">
        <v>41</v>
      </c>
      <c r="H111" s="24"/>
      <c r="I111" s="24"/>
    </row>
    <row r="112" spans="1:9" ht="23.25" x14ac:dyDescent="0.35">
      <c r="A112" s="20"/>
      <c r="B112" s="20"/>
      <c r="C112" s="20"/>
      <c r="D112" s="21">
        <v>9995</v>
      </c>
      <c r="E112" s="21">
        <v>2262</v>
      </c>
      <c r="F112" s="22">
        <v>272</v>
      </c>
      <c r="G112" s="51" t="s">
        <v>42</v>
      </c>
      <c r="H112" s="24"/>
      <c r="I112" s="24"/>
    </row>
    <row r="113" spans="1:9" ht="23.25" x14ac:dyDescent="0.35">
      <c r="A113" s="20"/>
      <c r="B113" s="20"/>
      <c r="C113" s="20"/>
      <c r="D113" s="21">
        <v>9995</v>
      </c>
      <c r="E113" s="21">
        <v>2263</v>
      </c>
      <c r="F113" s="22">
        <v>273</v>
      </c>
      <c r="G113" s="51" t="s">
        <v>43</v>
      </c>
      <c r="H113" s="24"/>
      <c r="I113" s="24"/>
    </row>
    <row r="114" spans="1:9" ht="23.25" x14ac:dyDescent="0.35">
      <c r="A114" s="20"/>
      <c r="B114" s="20"/>
      <c r="C114" s="20"/>
      <c r="D114" s="21">
        <v>9995</v>
      </c>
      <c r="E114" s="21">
        <v>2271</v>
      </c>
      <c r="F114" s="22">
        <v>281</v>
      </c>
      <c r="G114" s="51" t="s">
        <v>44</v>
      </c>
      <c r="H114" s="24">
        <v>151323.9</v>
      </c>
      <c r="I114" s="24">
        <v>151323.9</v>
      </c>
    </row>
    <row r="115" spans="1:9" ht="23.25" x14ac:dyDescent="0.35">
      <c r="A115" s="20"/>
      <c r="B115" s="20"/>
      <c r="C115" s="20"/>
      <c r="D115" s="21">
        <v>9995</v>
      </c>
      <c r="E115" s="21">
        <v>2272</v>
      </c>
      <c r="F115" s="22">
        <v>282</v>
      </c>
      <c r="G115" s="51" t="s">
        <v>45</v>
      </c>
      <c r="H115" s="24">
        <v>40589.53</v>
      </c>
      <c r="I115" s="24">
        <v>40589.53</v>
      </c>
    </row>
    <row r="116" spans="1:9" ht="23.25" x14ac:dyDescent="0.35">
      <c r="A116" s="20"/>
      <c r="B116" s="20"/>
      <c r="C116" s="20"/>
      <c r="D116" s="21">
        <v>9995</v>
      </c>
      <c r="E116" s="21">
        <v>2281</v>
      </c>
      <c r="F116" s="22">
        <v>291</v>
      </c>
      <c r="G116" s="51" t="s">
        <v>46</v>
      </c>
      <c r="H116" s="24"/>
      <c r="I116" s="24"/>
    </row>
    <row r="117" spans="1:9" ht="23.25" x14ac:dyDescent="0.35">
      <c r="A117" s="20"/>
      <c r="B117" s="20"/>
      <c r="C117" s="20"/>
      <c r="D117" s="21">
        <v>9995</v>
      </c>
      <c r="E117" s="21">
        <v>2282</v>
      </c>
      <c r="F117" s="22">
        <v>292</v>
      </c>
      <c r="G117" s="51" t="s">
        <v>47</v>
      </c>
      <c r="H117" s="24"/>
      <c r="I117" s="24"/>
    </row>
    <row r="118" spans="1:9" ht="23.25" x14ac:dyDescent="0.35">
      <c r="A118" s="20"/>
      <c r="B118" s="20"/>
      <c r="C118" s="20"/>
      <c r="D118" s="21">
        <v>9995</v>
      </c>
      <c r="E118" s="21">
        <v>2284</v>
      </c>
      <c r="F118" s="22">
        <v>294</v>
      </c>
      <c r="G118" s="51" t="s">
        <v>48</v>
      </c>
      <c r="H118" s="24"/>
      <c r="I118" s="24"/>
    </row>
    <row r="119" spans="1:9" ht="23.25" x14ac:dyDescent="0.35">
      <c r="A119" s="20"/>
      <c r="B119" s="20"/>
      <c r="C119" s="20"/>
      <c r="D119" s="21">
        <v>9995</v>
      </c>
      <c r="E119" s="21">
        <v>2286</v>
      </c>
      <c r="F119" s="22"/>
      <c r="G119" s="51" t="s">
        <v>49</v>
      </c>
      <c r="H119" s="24"/>
      <c r="I119" s="24"/>
    </row>
    <row r="120" spans="1:9" ht="23.25" x14ac:dyDescent="0.35">
      <c r="A120" s="20"/>
      <c r="B120" s="20"/>
      <c r="C120" s="20"/>
      <c r="D120" s="21">
        <v>9995</v>
      </c>
      <c r="E120" s="25">
        <v>2287</v>
      </c>
      <c r="F120" s="22" t="s">
        <v>82</v>
      </c>
      <c r="G120" s="51" t="s">
        <v>51</v>
      </c>
      <c r="H120" s="24"/>
      <c r="I120" s="24"/>
    </row>
    <row r="121" spans="1:9" ht="24" thickBot="1" x14ac:dyDescent="0.4">
      <c r="A121" s="20"/>
      <c r="B121" s="20"/>
      <c r="C121" s="20"/>
      <c r="D121" s="21">
        <v>9995</v>
      </c>
      <c r="E121" s="21">
        <v>2288</v>
      </c>
      <c r="F121" s="22">
        <v>297</v>
      </c>
      <c r="G121" s="51" t="s">
        <v>52</v>
      </c>
      <c r="H121" s="24"/>
      <c r="I121" s="24"/>
    </row>
    <row r="122" spans="1:9" ht="24" thickBot="1" x14ac:dyDescent="0.4">
      <c r="A122" s="124"/>
      <c r="B122" s="115"/>
      <c r="C122" s="115"/>
      <c r="D122" s="125"/>
      <c r="E122" s="116"/>
      <c r="F122" s="126"/>
      <c r="G122" s="72" t="s">
        <v>83</v>
      </c>
      <c r="H122" s="73">
        <f>SUM(H94:H121)</f>
        <v>2194159.44</v>
      </c>
      <c r="I122" s="74">
        <f>SUM(I94:I121)</f>
        <v>2194159.44</v>
      </c>
    </row>
    <row r="123" spans="1:9" ht="23.25" x14ac:dyDescent="0.35">
      <c r="A123" s="59"/>
      <c r="B123" s="60"/>
      <c r="C123" s="60"/>
      <c r="D123" s="61"/>
      <c r="E123" s="61"/>
      <c r="F123" s="62"/>
      <c r="G123" s="127" t="s">
        <v>54</v>
      </c>
      <c r="H123" s="64"/>
      <c r="I123" s="128"/>
    </row>
    <row r="124" spans="1:9" ht="23.25" x14ac:dyDescent="0.35">
      <c r="A124" s="20"/>
      <c r="B124" s="20"/>
      <c r="C124" s="20"/>
      <c r="D124" s="21">
        <v>9995</v>
      </c>
      <c r="E124" s="21">
        <v>2311</v>
      </c>
      <c r="F124" s="22">
        <v>311</v>
      </c>
      <c r="G124" s="23" t="s">
        <v>55</v>
      </c>
      <c r="H124" s="24">
        <v>20366.71</v>
      </c>
      <c r="I124" s="24">
        <v>20367</v>
      </c>
    </row>
    <row r="125" spans="1:9" ht="23.25" x14ac:dyDescent="0.35">
      <c r="A125" s="20"/>
      <c r="B125" s="20"/>
      <c r="C125" s="20"/>
      <c r="D125" s="21">
        <v>9995</v>
      </c>
      <c r="E125" s="21">
        <v>2323</v>
      </c>
      <c r="F125" s="22">
        <v>323</v>
      </c>
      <c r="G125" s="23" t="s">
        <v>56</v>
      </c>
      <c r="H125" s="24"/>
      <c r="I125" s="24"/>
    </row>
    <row r="126" spans="1:9" ht="23.25" x14ac:dyDescent="0.35">
      <c r="A126" s="20"/>
      <c r="B126" s="20"/>
      <c r="C126" s="20"/>
      <c r="D126" s="21">
        <v>9995</v>
      </c>
      <c r="E126" s="21">
        <v>2331</v>
      </c>
      <c r="F126" s="22">
        <v>331</v>
      </c>
      <c r="G126" s="23" t="s">
        <v>57</v>
      </c>
      <c r="H126" s="24"/>
      <c r="I126" s="24"/>
    </row>
    <row r="127" spans="1:9" ht="23.25" x14ac:dyDescent="0.35">
      <c r="A127" s="20"/>
      <c r="B127" s="20"/>
      <c r="C127" s="20"/>
      <c r="D127" s="21">
        <v>9995</v>
      </c>
      <c r="E127" s="21">
        <v>2334</v>
      </c>
      <c r="F127" s="52">
        <v>334</v>
      </c>
      <c r="G127" s="23" t="s">
        <v>58</v>
      </c>
      <c r="H127" s="24"/>
      <c r="I127" s="24"/>
    </row>
    <row r="128" spans="1:9" ht="23.25" x14ac:dyDescent="0.35">
      <c r="A128" s="20"/>
      <c r="B128" s="20"/>
      <c r="C128" s="20"/>
      <c r="D128" s="21">
        <v>9995</v>
      </c>
      <c r="E128" s="21">
        <v>2341</v>
      </c>
      <c r="F128" s="22">
        <v>343</v>
      </c>
      <c r="G128" s="23" t="s">
        <v>59</v>
      </c>
      <c r="H128" s="24">
        <v>223.7</v>
      </c>
      <c r="I128" s="24">
        <v>224</v>
      </c>
    </row>
    <row r="129" spans="1:9" ht="23.25" x14ac:dyDescent="0.35">
      <c r="A129" s="20"/>
      <c r="B129" s="20"/>
      <c r="C129" s="20"/>
      <c r="D129" s="21">
        <v>9995</v>
      </c>
      <c r="E129" s="21">
        <v>2353</v>
      </c>
      <c r="F129" s="22">
        <v>353</v>
      </c>
      <c r="G129" s="23" t="s">
        <v>60</v>
      </c>
      <c r="H129" s="24"/>
      <c r="I129" s="24"/>
    </row>
    <row r="130" spans="1:9" ht="23.25" x14ac:dyDescent="0.35">
      <c r="A130" s="20"/>
      <c r="B130" s="20"/>
      <c r="C130" s="20"/>
      <c r="D130" s="21">
        <v>9995</v>
      </c>
      <c r="E130" s="21">
        <v>2371</v>
      </c>
      <c r="F130" s="22">
        <v>341</v>
      </c>
      <c r="G130" s="23" t="s">
        <v>61</v>
      </c>
      <c r="H130" s="24">
        <v>132611.57</v>
      </c>
      <c r="I130" s="24">
        <v>132612</v>
      </c>
    </row>
    <row r="131" spans="1:9" ht="23.25" x14ac:dyDescent="0.35">
      <c r="A131" s="20"/>
      <c r="B131" s="20"/>
      <c r="C131" s="20"/>
      <c r="D131" s="21">
        <v>9995</v>
      </c>
      <c r="E131" s="21">
        <v>2391</v>
      </c>
      <c r="F131" s="22">
        <v>391</v>
      </c>
      <c r="G131" s="23" t="s">
        <v>62</v>
      </c>
      <c r="H131" s="24">
        <v>20552.23</v>
      </c>
      <c r="I131" s="24">
        <v>20552</v>
      </c>
    </row>
    <row r="132" spans="1:9" ht="23.25" x14ac:dyDescent="0.35">
      <c r="A132" s="20"/>
      <c r="B132" s="20"/>
      <c r="C132" s="20"/>
      <c r="D132" s="21">
        <v>9995</v>
      </c>
      <c r="E132" s="25">
        <v>2392</v>
      </c>
      <c r="F132" s="22" t="s">
        <v>84</v>
      </c>
      <c r="G132" s="23" t="s">
        <v>85</v>
      </c>
      <c r="H132" s="24">
        <v>1199.99</v>
      </c>
      <c r="I132" s="24">
        <v>1200</v>
      </c>
    </row>
    <row r="133" spans="1:9" ht="23.25" x14ac:dyDescent="0.35">
      <c r="A133" s="20"/>
      <c r="B133" s="20"/>
      <c r="C133" s="20"/>
      <c r="D133" s="21">
        <v>9995</v>
      </c>
      <c r="E133" s="21">
        <v>2394</v>
      </c>
      <c r="F133" s="22">
        <v>394</v>
      </c>
      <c r="G133" s="23" t="s">
        <v>65</v>
      </c>
      <c r="H133" s="24"/>
      <c r="I133" s="24"/>
    </row>
    <row r="134" spans="1:9" ht="23.25" x14ac:dyDescent="0.35">
      <c r="A134" s="20"/>
      <c r="B134" s="20"/>
      <c r="C134" s="20"/>
      <c r="D134" s="21">
        <v>9995</v>
      </c>
      <c r="E134" s="21">
        <v>2395</v>
      </c>
      <c r="F134" s="22">
        <v>395</v>
      </c>
      <c r="G134" s="23" t="s">
        <v>66</v>
      </c>
      <c r="H134" s="24">
        <v>4123.04</v>
      </c>
      <c r="I134" s="24">
        <v>4123</v>
      </c>
    </row>
    <row r="135" spans="1:9" ht="23.25" x14ac:dyDescent="0.35">
      <c r="A135" s="20"/>
      <c r="B135" s="20"/>
      <c r="C135" s="20"/>
      <c r="D135" s="21">
        <v>9995</v>
      </c>
      <c r="E135" s="21">
        <v>2396</v>
      </c>
      <c r="F135" s="22">
        <v>396</v>
      </c>
      <c r="G135" s="23" t="s">
        <v>67</v>
      </c>
      <c r="H135" s="24">
        <v>36983.339999999997</v>
      </c>
      <c r="I135" s="24">
        <v>36983</v>
      </c>
    </row>
    <row r="136" spans="1:9" ht="24" thickBot="1" x14ac:dyDescent="0.4">
      <c r="A136" s="66"/>
      <c r="B136" s="66"/>
      <c r="C136" s="66"/>
      <c r="D136" s="26">
        <v>9995</v>
      </c>
      <c r="E136" s="26">
        <v>2399</v>
      </c>
      <c r="F136" s="27">
        <v>399</v>
      </c>
      <c r="G136" s="28" t="s">
        <v>68</v>
      </c>
      <c r="H136" s="29">
        <v>300</v>
      </c>
      <c r="I136" s="29">
        <v>300</v>
      </c>
    </row>
    <row r="137" spans="1:9" ht="24" thickBot="1" x14ac:dyDescent="0.4">
      <c r="A137" s="67"/>
      <c r="B137" s="68"/>
      <c r="C137" s="68"/>
      <c r="D137" s="69"/>
      <c r="E137" s="70"/>
      <c r="F137" s="71"/>
      <c r="G137" s="72" t="s">
        <v>86</v>
      </c>
      <c r="H137" s="74">
        <f>SUM(H124:H136)</f>
        <v>216360.58000000002</v>
      </c>
      <c r="I137" s="74">
        <f>SUM(I124:I136)</f>
        <v>216361</v>
      </c>
    </row>
    <row r="138" spans="1:9" ht="23.25" x14ac:dyDescent="0.35">
      <c r="A138" s="59"/>
      <c r="B138" s="60"/>
      <c r="C138" s="60"/>
      <c r="D138" s="75"/>
      <c r="E138" s="75"/>
      <c r="F138" s="62"/>
      <c r="G138" s="48" t="s">
        <v>70</v>
      </c>
      <c r="H138" s="76"/>
      <c r="I138" s="65"/>
    </row>
    <row r="139" spans="1:9" ht="23.25" x14ac:dyDescent="0.35">
      <c r="A139" s="20"/>
      <c r="B139" s="20"/>
      <c r="C139" s="20"/>
      <c r="D139" s="21">
        <v>9995</v>
      </c>
      <c r="E139" s="21">
        <v>2611</v>
      </c>
      <c r="F139" s="22">
        <v>12617</v>
      </c>
      <c r="G139" s="23" t="s">
        <v>71</v>
      </c>
      <c r="H139" s="24">
        <v>143413.76999999999</v>
      </c>
      <c r="I139" s="24">
        <v>143413.76999999999</v>
      </c>
    </row>
    <row r="140" spans="1:9" ht="23.25" x14ac:dyDescent="0.35">
      <c r="A140" s="20"/>
      <c r="B140" s="20"/>
      <c r="C140" s="20"/>
      <c r="D140" s="21">
        <v>9995</v>
      </c>
      <c r="E140" s="21">
        <v>2613</v>
      </c>
      <c r="F140" s="52">
        <v>614</v>
      </c>
      <c r="G140" s="23" t="s">
        <v>72</v>
      </c>
      <c r="H140" s="24"/>
      <c r="I140" s="24"/>
    </row>
    <row r="141" spans="1:9" ht="23.25" x14ac:dyDescent="0.35">
      <c r="A141" s="20"/>
      <c r="B141" s="20"/>
      <c r="C141" s="20"/>
      <c r="D141" s="21">
        <v>9995</v>
      </c>
      <c r="E141" s="21">
        <v>2641</v>
      </c>
      <c r="F141" s="52">
        <v>613</v>
      </c>
      <c r="G141" s="23" t="s">
        <v>73</v>
      </c>
      <c r="H141" s="24"/>
      <c r="I141" s="24"/>
    </row>
    <row r="142" spans="1:9" ht="23.25" x14ac:dyDescent="0.35">
      <c r="A142" s="20"/>
      <c r="B142" s="20"/>
      <c r="C142" s="20"/>
      <c r="D142" s="21">
        <v>9995</v>
      </c>
      <c r="E142" s="21">
        <v>2655</v>
      </c>
      <c r="F142" s="22">
        <v>616</v>
      </c>
      <c r="G142" s="23" t="s">
        <v>74</v>
      </c>
      <c r="H142" s="24"/>
      <c r="I142" s="24"/>
    </row>
    <row r="143" spans="1:9" ht="23.25" x14ac:dyDescent="0.35">
      <c r="A143" s="20"/>
      <c r="B143" s="20"/>
      <c r="C143" s="20"/>
      <c r="D143" s="21">
        <v>9995</v>
      </c>
      <c r="E143" s="21">
        <v>2657</v>
      </c>
      <c r="F143" s="22">
        <v>618</v>
      </c>
      <c r="G143" s="23" t="s">
        <v>75</v>
      </c>
      <c r="H143" s="24"/>
      <c r="I143" s="24"/>
    </row>
    <row r="144" spans="1:9" ht="23.25" x14ac:dyDescent="0.35">
      <c r="A144" s="20"/>
      <c r="B144" s="20"/>
      <c r="C144" s="20"/>
      <c r="D144" s="21">
        <v>9995</v>
      </c>
      <c r="E144" s="21">
        <v>2658</v>
      </c>
      <c r="F144" s="22">
        <v>619</v>
      </c>
      <c r="G144" s="23" t="s">
        <v>76</v>
      </c>
      <c r="H144" s="24">
        <v>24795</v>
      </c>
      <c r="I144" s="24">
        <v>24795</v>
      </c>
    </row>
    <row r="145" spans="1:10" ht="23.25" x14ac:dyDescent="0.35">
      <c r="A145" s="20"/>
      <c r="B145" s="20"/>
      <c r="C145" s="20"/>
      <c r="D145" s="21">
        <v>9995</v>
      </c>
      <c r="E145" s="21">
        <v>2683</v>
      </c>
      <c r="F145" s="22">
        <v>694</v>
      </c>
      <c r="G145" s="28" t="s">
        <v>77</v>
      </c>
      <c r="H145" s="24">
        <v>1811753.97</v>
      </c>
      <c r="I145" s="24">
        <v>1811753.97</v>
      </c>
    </row>
    <row r="146" spans="1:10" ht="24" thickBot="1" x14ac:dyDescent="0.4">
      <c r="A146" s="20"/>
      <c r="B146" s="20"/>
      <c r="C146" s="20"/>
      <c r="D146" s="21">
        <v>9995</v>
      </c>
      <c r="E146" s="25">
        <v>2712</v>
      </c>
      <c r="F146" s="22">
        <v>622</v>
      </c>
      <c r="G146" s="23" t="s">
        <v>79</v>
      </c>
      <c r="H146" s="24"/>
      <c r="I146" s="24"/>
    </row>
    <row r="147" spans="1:10" ht="24" thickBot="1" x14ac:dyDescent="0.4">
      <c r="A147" s="67"/>
      <c r="B147" s="68"/>
      <c r="C147" s="68"/>
      <c r="D147" s="78"/>
      <c r="E147" s="79"/>
      <c r="F147" s="71"/>
      <c r="G147" s="72" t="s">
        <v>80</v>
      </c>
      <c r="H147" s="73">
        <f>SUM(H139:H146)</f>
        <v>1979962.74</v>
      </c>
      <c r="I147" s="80">
        <f>SUM(I139:I146)</f>
        <v>1979962.74</v>
      </c>
    </row>
    <row r="148" spans="1:10" ht="23.25" x14ac:dyDescent="0.35">
      <c r="A148" s="129"/>
      <c r="B148" s="129"/>
      <c r="C148" s="129"/>
      <c r="D148" s="130"/>
      <c r="E148" s="130"/>
      <c r="F148" s="131"/>
      <c r="G148" s="132"/>
      <c r="H148" s="133"/>
      <c r="I148" s="134"/>
    </row>
    <row r="149" spans="1:10" ht="24" thickBot="1" x14ac:dyDescent="0.4">
      <c r="A149" s="129"/>
      <c r="B149" s="129"/>
      <c r="C149" s="129"/>
      <c r="D149" s="130"/>
      <c r="E149" s="130"/>
      <c r="F149" s="131"/>
      <c r="G149" s="132"/>
      <c r="H149" s="133"/>
      <c r="I149" s="134"/>
    </row>
    <row r="150" spans="1:10" ht="24" thickBot="1" x14ac:dyDescent="0.4">
      <c r="A150" s="67"/>
      <c r="B150" s="68"/>
      <c r="C150" s="68"/>
      <c r="D150" s="135"/>
      <c r="E150" s="136"/>
      <c r="F150" s="137"/>
      <c r="G150" s="72" t="s">
        <v>87</v>
      </c>
      <c r="H150" s="138">
        <f>+H147+H137+H122+H91</f>
        <v>16703444.27</v>
      </c>
      <c r="I150" s="139">
        <f>+I147+I137+I122+I91</f>
        <v>16703444.74</v>
      </c>
    </row>
    <row r="151" spans="1:10" ht="23.25" x14ac:dyDescent="0.35">
      <c r="A151" s="140"/>
      <c r="B151" s="140"/>
      <c r="C151" s="140"/>
      <c r="D151" s="140"/>
      <c r="E151" s="140"/>
      <c r="F151" s="141"/>
      <c r="G151" s="140"/>
      <c r="H151" s="142"/>
      <c r="I151" s="143"/>
    </row>
    <row r="152" spans="1:10" ht="24" thickBot="1" x14ac:dyDescent="0.4">
      <c r="A152" s="144"/>
      <c r="B152" s="144"/>
      <c r="C152" s="144"/>
      <c r="D152" s="144"/>
      <c r="E152" s="144"/>
      <c r="F152" s="145"/>
      <c r="G152" s="146"/>
      <c r="H152" s="147"/>
      <c r="I152" s="148"/>
    </row>
    <row r="153" spans="1:10" ht="24" thickBot="1" x14ac:dyDescent="0.4">
      <c r="A153" s="99"/>
      <c r="B153" s="100"/>
      <c r="C153" s="100"/>
      <c r="D153" s="100"/>
      <c r="E153" s="100"/>
      <c r="F153" s="102"/>
      <c r="G153" s="93"/>
      <c r="H153" s="93" t="s">
        <v>7</v>
      </c>
      <c r="I153" s="149" t="s">
        <v>8</v>
      </c>
    </row>
    <row r="154" spans="1:10" ht="23.25" x14ac:dyDescent="0.35">
      <c r="A154" s="150" t="s">
        <v>2</v>
      </c>
      <c r="B154" s="151" t="s">
        <v>3</v>
      </c>
      <c r="C154" s="151" t="s">
        <v>88</v>
      </c>
      <c r="D154" s="151" t="s">
        <v>5</v>
      </c>
      <c r="E154" s="151" t="s">
        <v>89</v>
      </c>
      <c r="F154" s="152" t="s">
        <v>89</v>
      </c>
      <c r="G154" s="153" t="s">
        <v>90</v>
      </c>
      <c r="H154" s="154"/>
      <c r="I154" s="155"/>
    </row>
    <row r="155" spans="1:10" ht="23.25" x14ac:dyDescent="0.35">
      <c r="A155" s="156">
        <v>98</v>
      </c>
      <c r="B155" s="157"/>
      <c r="C155" s="157"/>
      <c r="D155" s="157">
        <v>9995</v>
      </c>
      <c r="E155" s="157">
        <v>2412</v>
      </c>
      <c r="F155" s="158">
        <v>421</v>
      </c>
      <c r="G155" s="159" t="s">
        <v>91</v>
      </c>
      <c r="H155" s="160">
        <v>20000</v>
      </c>
      <c r="I155" s="160">
        <v>20000</v>
      </c>
    </row>
    <row r="156" spans="1:10" ht="23.25" x14ac:dyDescent="0.35">
      <c r="A156" s="157"/>
      <c r="B156" s="157"/>
      <c r="C156" s="157"/>
      <c r="D156" s="161">
        <v>9995</v>
      </c>
      <c r="E156" s="161">
        <v>2414</v>
      </c>
      <c r="F156" s="162">
        <v>424</v>
      </c>
      <c r="G156" s="163" t="s">
        <v>92</v>
      </c>
      <c r="H156" s="160">
        <v>420437.09</v>
      </c>
      <c r="I156" s="160">
        <v>420437</v>
      </c>
    </row>
    <row r="157" spans="1:10" ht="24" thickBot="1" x14ac:dyDescent="0.4">
      <c r="A157" s="164"/>
      <c r="B157" s="164"/>
      <c r="C157" s="164"/>
      <c r="D157" s="165">
        <v>9995</v>
      </c>
      <c r="E157" s="165">
        <v>2416</v>
      </c>
      <c r="F157" s="166">
        <v>426</v>
      </c>
      <c r="G157" s="167" t="s">
        <v>93</v>
      </c>
      <c r="H157" s="168">
        <v>41200</v>
      </c>
      <c r="I157" s="168">
        <v>41200</v>
      </c>
    </row>
    <row r="158" spans="1:10" ht="24" thickBot="1" x14ac:dyDescent="0.4">
      <c r="A158" s="169"/>
      <c r="B158" s="170"/>
      <c r="C158" s="170"/>
      <c r="D158" s="171"/>
      <c r="E158" s="171"/>
      <c r="F158" s="172"/>
      <c r="G158" s="173" t="s">
        <v>94</v>
      </c>
      <c r="H158" s="174">
        <f>SUM(H155:H157)</f>
        <v>481637.09</v>
      </c>
      <c r="I158" s="175">
        <f>SUM(I155:I157)</f>
        <v>481637</v>
      </c>
    </row>
    <row r="159" spans="1:10" ht="24" thickBot="1" x14ac:dyDescent="0.4">
      <c r="A159" s="176"/>
      <c r="B159" s="176"/>
      <c r="C159" s="176"/>
      <c r="D159" s="177"/>
      <c r="E159" s="177"/>
      <c r="F159" s="177"/>
      <c r="G159" s="178"/>
      <c r="H159" s="148"/>
      <c r="I159" s="148"/>
    </row>
    <row r="160" spans="1:10" ht="24" thickBot="1" x14ac:dyDescent="0.4">
      <c r="A160" s="67"/>
      <c r="B160" s="68"/>
      <c r="C160" s="68"/>
      <c r="D160" s="79"/>
      <c r="E160" s="82"/>
      <c r="F160" s="179"/>
      <c r="G160" s="180" t="s">
        <v>95</v>
      </c>
      <c r="H160" s="139">
        <f>+H158+H150+H75</f>
        <v>54312616.009999998</v>
      </c>
      <c r="I160" s="139">
        <f>+I158+I150+I75</f>
        <v>53042463.950000003</v>
      </c>
      <c r="J160" s="200">
        <f>+H160-I160</f>
        <v>1270152.0599999949</v>
      </c>
    </row>
    <row r="161" spans="1:10" ht="23.25" x14ac:dyDescent="0.35">
      <c r="A161" s="176"/>
      <c r="B161" s="176"/>
      <c r="C161" s="176"/>
      <c r="D161" s="177"/>
      <c r="E161" s="177"/>
      <c r="F161" s="177"/>
      <c r="G161" s="178"/>
      <c r="H161" s="148"/>
      <c r="I161" s="148"/>
    </row>
    <row r="162" spans="1:10" ht="24" thickBot="1" x14ac:dyDescent="0.4">
      <c r="A162" s="140"/>
      <c r="B162" s="140"/>
      <c r="C162" s="140"/>
      <c r="D162" s="140"/>
      <c r="E162" s="140"/>
      <c r="F162" s="140"/>
      <c r="G162" s="146"/>
      <c r="H162" s="146"/>
      <c r="I162" s="140"/>
    </row>
    <row r="163" spans="1:10" ht="24" thickBot="1" x14ac:dyDescent="0.4">
      <c r="A163" s="206" t="s">
        <v>96</v>
      </c>
      <c r="B163" s="207"/>
      <c r="C163" s="207"/>
      <c r="D163" s="207"/>
      <c r="E163" s="207"/>
      <c r="F163" s="208"/>
      <c r="G163" s="181" t="s">
        <v>97</v>
      </c>
      <c r="H163" s="98" t="s">
        <v>7</v>
      </c>
      <c r="I163" s="98" t="s">
        <v>8</v>
      </c>
    </row>
    <row r="164" spans="1:10" ht="24" thickBot="1" x14ac:dyDescent="0.4">
      <c r="A164" s="182" t="s">
        <v>98</v>
      </c>
      <c r="B164" s="183"/>
      <c r="C164" s="183" t="s">
        <v>99</v>
      </c>
      <c r="D164" s="183"/>
      <c r="E164" s="184"/>
      <c r="F164" s="185"/>
      <c r="G164" s="181" t="s">
        <v>100</v>
      </c>
      <c r="H164" s="186"/>
      <c r="I164" s="186"/>
    </row>
    <row r="165" spans="1:10" ht="23.25" x14ac:dyDescent="0.35">
      <c r="A165" s="8" t="s">
        <v>2</v>
      </c>
      <c r="B165" s="9" t="s">
        <v>3</v>
      </c>
      <c r="C165" s="9" t="s">
        <v>88</v>
      </c>
      <c r="D165" s="9" t="s">
        <v>5</v>
      </c>
      <c r="E165" s="187"/>
      <c r="F165" s="188" t="s">
        <v>89</v>
      </c>
      <c r="G165" s="189" t="s">
        <v>90</v>
      </c>
      <c r="H165" s="190"/>
      <c r="I165" s="191"/>
    </row>
    <row r="166" spans="1:10" ht="23.25" x14ac:dyDescent="0.35">
      <c r="A166" s="157"/>
      <c r="B166" s="157"/>
      <c r="C166" s="157"/>
      <c r="D166" s="157">
        <v>9995</v>
      </c>
      <c r="E166" s="157"/>
      <c r="F166" s="157">
        <v>741</v>
      </c>
      <c r="G166" s="159" t="s">
        <v>101</v>
      </c>
      <c r="H166" s="160"/>
      <c r="I166" s="160"/>
      <c r="J166" s="202">
        <f>+H166-I166</f>
        <v>0</v>
      </c>
    </row>
    <row r="167" spans="1:10" ht="23.25" x14ac:dyDescent="0.35">
      <c r="A167" s="157"/>
      <c r="B167" s="157"/>
      <c r="C167" s="157"/>
      <c r="D167" s="157">
        <v>9995</v>
      </c>
      <c r="E167" s="157"/>
      <c r="F167" s="157">
        <v>841</v>
      </c>
      <c r="G167" s="159" t="s">
        <v>102</v>
      </c>
      <c r="H167" s="160" t="e">
        <f>+#REF!</f>
        <v>#REF!</v>
      </c>
      <c r="I167" s="160"/>
      <c r="J167" s="202" t="e">
        <f>+H167-I167</f>
        <v>#REF!</v>
      </c>
    </row>
    <row r="168" spans="1:10" ht="24" thickBot="1" x14ac:dyDescent="0.4">
      <c r="A168" s="164"/>
      <c r="B168" s="164"/>
      <c r="C168" s="164"/>
      <c r="D168" s="164">
        <v>9995</v>
      </c>
      <c r="E168" s="164"/>
      <c r="F168" s="164">
        <v>871</v>
      </c>
      <c r="G168" s="192" t="s">
        <v>103</v>
      </c>
      <c r="H168" s="168"/>
      <c r="I168" s="168">
        <v>12664900</v>
      </c>
      <c r="J168" s="202">
        <f>+H168-I168</f>
        <v>-12664900</v>
      </c>
    </row>
    <row r="169" spans="1:10" ht="24" thickBot="1" x14ac:dyDescent="0.4">
      <c r="A169" s="169"/>
      <c r="B169" s="170"/>
      <c r="C169" s="170"/>
      <c r="D169" s="193"/>
      <c r="E169" s="194"/>
      <c r="F169" s="195"/>
      <c r="G169" s="196" t="s">
        <v>94</v>
      </c>
      <c r="H169" s="174" t="e">
        <f>SUM(H166:H168)</f>
        <v>#REF!</v>
      </c>
      <c r="I169" s="175">
        <f>SUM(I166:I168)</f>
        <v>12664900</v>
      </c>
      <c r="J169" s="202" t="e">
        <f>+H169-I169</f>
        <v>#REF!</v>
      </c>
    </row>
    <row r="170" spans="1:10" ht="24" thickBot="1" x14ac:dyDescent="0.4">
      <c r="A170" s="140"/>
      <c r="B170" s="140"/>
      <c r="C170" s="140"/>
      <c r="D170" s="140"/>
      <c r="E170" s="140"/>
      <c r="F170" s="140"/>
      <c r="G170" s="140"/>
      <c r="H170" s="140"/>
      <c r="I170" s="140"/>
    </row>
    <row r="171" spans="1:10" ht="24" thickBot="1" x14ac:dyDescent="0.4">
      <c r="A171" s="67"/>
      <c r="B171" s="68"/>
      <c r="C171" s="68"/>
      <c r="D171" s="79"/>
      <c r="E171" s="82"/>
      <c r="F171" s="179"/>
      <c r="G171" s="180" t="s">
        <v>104</v>
      </c>
      <c r="H171" s="197" t="e">
        <f>+H169+H160</f>
        <v>#REF!</v>
      </c>
      <c r="I171" s="198">
        <f>+I169+I160</f>
        <v>65707363.950000003</v>
      </c>
      <c r="J171" s="200" t="e">
        <f>+H171-I171</f>
        <v>#REF!</v>
      </c>
    </row>
  </sheetData>
  <mergeCells count="3">
    <mergeCell ref="A1:I1"/>
    <mergeCell ref="A2:I2"/>
    <mergeCell ref="A163:F163"/>
  </mergeCells>
  <pageMargins left="0.7" right="0.7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1"/>
  <sheetViews>
    <sheetView view="pageBreakPreview" topLeftCell="D37" zoomScale="60" zoomScaleNormal="100" workbookViewId="0">
      <selection activeCell="I62" sqref="I62"/>
    </sheetView>
  </sheetViews>
  <sheetFormatPr baseColWidth="10" defaultRowHeight="15" x14ac:dyDescent="0.25"/>
  <cols>
    <col min="5" max="5" width="18.140625" bestFit="1" customWidth="1"/>
    <col min="6" max="6" width="21.85546875" customWidth="1"/>
    <col min="7" max="7" width="120" customWidth="1"/>
    <col min="8" max="8" width="29.28515625" customWidth="1"/>
    <col min="9" max="9" width="35.140625" customWidth="1"/>
    <col min="10" max="11" width="11.42578125" hidden="1" customWidth="1"/>
    <col min="12" max="12" width="13.28515625" bestFit="1" customWidth="1"/>
  </cols>
  <sheetData>
    <row r="1" spans="1:12" ht="23.25" thickBot="1" x14ac:dyDescent="0.35">
      <c r="A1" s="204" t="s">
        <v>0</v>
      </c>
      <c r="B1" s="205"/>
      <c r="C1" s="205"/>
      <c r="D1" s="205"/>
      <c r="E1" s="205"/>
      <c r="F1" s="205"/>
      <c r="G1" s="205"/>
      <c r="H1" s="205"/>
      <c r="I1" s="205"/>
    </row>
    <row r="2" spans="1:12" ht="23.25" thickBot="1" x14ac:dyDescent="0.35">
      <c r="A2" s="204" t="s">
        <v>108</v>
      </c>
      <c r="B2" s="205"/>
      <c r="C2" s="205"/>
      <c r="D2" s="205"/>
      <c r="E2" s="205"/>
      <c r="F2" s="205"/>
      <c r="G2" s="205"/>
      <c r="H2" s="205"/>
      <c r="I2" s="205"/>
    </row>
    <row r="3" spans="1:12" ht="24" thickBot="1" x14ac:dyDescent="0.4">
      <c r="A3" s="1" t="s">
        <v>1</v>
      </c>
      <c r="B3" s="2"/>
      <c r="C3" s="3">
        <v>5139</v>
      </c>
      <c r="D3" s="4"/>
      <c r="E3" s="4"/>
      <c r="F3" s="4"/>
      <c r="G3" s="5"/>
      <c r="H3" s="6"/>
      <c r="I3" s="7"/>
    </row>
    <row r="4" spans="1:12" ht="24" thickBot="1" x14ac:dyDescent="0.4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6</v>
      </c>
      <c r="G4" s="10"/>
      <c r="H4" s="11" t="s">
        <v>7</v>
      </c>
      <c r="I4" s="12" t="s">
        <v>8</v>
      </c>
    </row>
    <row r="5" spans="1:12" ht="23.25" x14ac:dyDescent="0.35">
      <c r="A5" s="13">
        <v>11</v>
      </c>
      <c r="B5" s="14"/>
      <c r="C5" s="15">
        <v>1</v>
      </c>
      <c r="D5" s="14"/>
      <c r="E5" s="14">
        <v>2014</v>
      </c>
      <c r="F5" s="16">
        <v>2013</v>
      </c>
      <c r="G5" s="17" t="s">
        <v>9</v>
      </c>
      <c r="H5" s="18"/>
      <c r="I5" s="19"/>
    </row>
    <row r="6" spans="1:12" ht="23.25" x14ac:dyDescent="0.35">
      <c r="A6" s="20"/>
      <c r="B6" s="20"/>
      <c r="C6" s="20"/>
      <c r="D6" s="21">
        <v>9995</v>
      </c>
      <c r="E6" s="21">
        <v>2111</v>
      </c>
      <c r="F6" s="22">
        <v>111</v>
      </c>
      <c r="G6" s="23" t="s">
        <v>10</v>
      </c>
      <c r="H6" s="24">
        <v>18169183.41</v>
      </c>
      <c r="I6" s="24">
        <v>17731261.350000001</v>
      </c>
      <c r="J6" s="199">
        <f>+H6-I6</f>
        <v>437922.05999999866</v>
      </c>
      <c r="K6" s="199">
        <f>+H6-I6</f>
        <v>437922.05999999866</v>
      </c>
      <c r="L6" s="199">
        <f>+H6-I6</f>
        <v>437922.05999999866</v>
      </c>
    </row>
    <row r="7" spans="1:12" ht="23.25" x14ac:dyDescent="0.35">
      <c r="A7" s="20"/>
      <c r="B7" s="20"/>
      <c r="C7" s="20"/>
      <c r="D7" s="21">
        <v>9995</v>
      </c>
      <c r="E7" s="21">
        <v>2112</v>
      </c>
      <c r="F7" s="22">
        <v>123</v>
      </c>
      <c r="G7" s="23" t="s">
        <v>11</v>
      </c>
      <c r="H7" s="24">
        <v>8153.46</v>
      </c>
      <c r="I7" s="24">
        <v>8153.46</v>
      </c>
    </row>
    <row r="8" spans="1:12" ht="23.25" x14ac:dyDescent="0.35">
      <c r="A8" s="20"/>
      <c r="B8" s="20"/>
      <c r="C8" s="20"/>
      <c r="D8" s="21">
        <v>9995</v>
      </c>
      <c r="E8" s="21">
        <v>2114</v>
      </c>
      <c r="F8" s="22">
        <v>181</v>
      </c>
      <c r="G8" s="23" t="s">
        <v>12</v>
      </c>
      <c r="H8" s="24"/>
      <c r="I8" s="24"/>
    </row>
    <row r="9" spans="1:12" ht="23.25" x14ac:dyDescent="0.35">
      <c r="A9" s="20"/>
      <c r="B9" s="20"/>
      <c r="C9" s="20"/>
      <c r="D9" s="21">
        <v>9995</v>
      </c>
      <c r="E9" s="21">
        <v>2115</v>
      </c>
      <c r="F9" s="22">
        <v>183</v>
      </c>
      <c r="G9" s="23" t="s">
        <v>13</v>
      </c>
      <c r="H9" s="24">
        <v>3991025.88</v>
      </c>
      <c r="I9" s="24">
        <v>3991026</v>
      </c>
    </row>
    <row r="10" spans="1:12" ht="23.25" x14ac:dyDescent="0.35">
      <c r="A10" s="20"/>
      <c r="B10" s="20"/>
      <c r="C10" s="20"/>
      <c r="D10" s="21">
        <v>9995</v>
      </c>
      <c r="E10" s="21">
        <v>2116</v>
      </c>
      <c r="F10" s="22">
        <v>184</v>
      </c>
      <c r="G10" s="23" t="s">
        <v>14</v>
      </c>
      <c r="H10" s="24"/>
      <c r="I10" s="24"/>
    </row>
    <row r="11" spans="1:12" ht="23.25" x14ac:dyDescent="0.35">
      <c r="A11" s="20"/>
      <c r="B11" s="20"/>
      <c r="C11" s="20"/>
      <c r="D11" s="21">
        <v>9995</v>
      </c>
      <c r="E11" s="25">
        <v>2122</v>
      </c>
      <c r="F11" s="22" t="s">
        <v>15</v>
      </c>
      <c r="G11" s="23" t="s">
        <v>16</v>
      </c>
      <c r="H11" s="24"/>
      <c r="I11" s="24"/>
    </row>
    <row r="12" spans="1:12" ht="23.25" x14ac:dyDescent="0.35">
      <c r="A12" s="20"/>
      <c r="B12" s="20"/>
      <c r="C12" s="20"/>
      <c r="D12" s="21">
        <v>9995</v>
      </c>
      <c r="E12" s="25">
        <v>2132</v>
      </c>
      <c r="F12" s="22">
        <v>161</v>
      </c>
      <c r="G12" s="23" t="s">
        <v>17</v>
      </c>
      <c r="H12" s="24">
        <v>243405.69</v>
      </c>
      <c r="I12" s="24">
        <v>243406</v>
      </c>
    </row>
    <row r="13" spans="1:12" ht="23.25" x14ac:dyDescent="0.35">
      <c r="A13" s="20"/>
      <c r="B13" s="20"/>
      <c r="C13" s="20"/>
      <c r="D13" s="21">
        <v>9995</v>
      </c>
      <c r="E13" s="21">
        <v>2141</v>
      </c>
      <c r="F13" s="22">
        <v>182</v>
      </c>
      <c r="G13" s="23" t="s">
        <v>18</v>
      </c>
      <c r="H13" s="24">
        <v>6000</v>
      </c>
      <c r="I13" s="24">
        <v>6000</v>
      </c>
    </row>
    <row r="14" spans="1:12" ht="23.25" x14ac:dyDescent="0.35">
      <c r="A14" s="20"/>
      <c r="B14" s="20"/>
      <c r="C14" s="20"/>
      <c r="D14" s="21">
        <v>9995</v>
      </c>
      <c r="E14" s="21">
        <v>2151</v>
      </c>
      <c r="F14" s="22">
        <v>191</v>
      </c>
      <c r="G14" s="23" t="s">
        <v>19</v>
      </c>
      <c r="H14" s="24">
        <v>3337599.49</v>
      </c>
      <c r="I14" s="24">
        <v>3333919.49</v>
      </c>
      <c r="L14" s="199">
        <f>+H14-I14</f>
        <v>3680</v>
      </c>
    </row>
    <row r="15" spans="1:12" ht="23.25" x14ac:dyDescent="0.35">
      <c r="A15" s="20"/>
      <c r="B15" s="20"/>
      <c r="C15" s="20"/>
      <c r="D15" s="21">
        <v>9995</v>
      </c>
      <c r="E15" s="21">
        <v>2152</v>
      </c>
      <c r="F15" s="22">
        <v>192</v>
      </c>
      <c r="G15" s="23" t="s">
        <v>20</v>
      </c>
      <c r="H15" s="24">
        <v>1941553.09</v>
      </c>
      <c r="I15" s="24">
        <v>1918580.81</v>
      </c>
      <c r="L15" s="199">
        <f>+H15-I15</f>
        <v>22972.280000000028</v>
      </c>
    </row>
    <row r="16" spans="1:12" ht="24" thickBot="1" x14ac:dyDescent="0.4">
      <c r="A16" s="20"/>
      <c r="B16" s="20"/>
      <c r="C16" s="20"/>
      <c r="D16" s="26">
        <v>9995</v>
      </c>
      <c r="E16" s="26">
        <v>2153</v>
      </c>
      <c r="F16" s="27">
        <v>193</v>
      </c>
      <c r="G16" s="28" t="s">
        <v>21</v>
      </c>
      <c r="H16" s="29">
        <v>177500.07</v>
      </c>
      <c r="I16" s="29">
        <v>177500</v>
      </c>
    </row>
    <row r="17" spans="1:12" ht="24" thickBot="1" x14ac:dyDescent="0.4">
      <c r="A17" s="30"/>
      <c r="B17" s="31"/>
      <c r="C17" s="31"/>
      <c r="D17" s="32"/>
      <c r="E17" s="32"/>
      <c r="F17" s="33"/>
      <c r="G17" s="34" t="s">
        <v>22</v>
      </c>
      <c r="H17" s="35">
        <f>SUM(H6:H16)</f>
        <v>27874421.09</v>
      </c>
      <c r="I17" s="35">
        <f>SUM(I6:I16)</f>
        <v>27409847.110000003</v>
      </c>
      <c r="L17" s="200">
        <f>+H17-I17</f>
        <v>464573.97999999672</v>
      </c>
    </row>
    <row r="18" spans="1:12" ht="24" thickBot="1" x14ac:dyDescent="0.4">
      <c r="A18" s="36"/>
      <c r="B18" s="37"/>
      <c r="C18" s="37"/>
      <c r="D18" s="38"/>
      <c r="E18" s="38"/>
      <c r="F18" s="39"/>
      <c r="G18" s="40"/>
      <c r="H18" s="41"/>
      <c r="I18" s="42"/>
    </row>
    <row r="19" spans="1:12" ht="23.25" x14ac:dyDescent="0.35">
      <c r="A19" s="43"/>
      <c r="B19" s="44"/>
      <c r="C19" s="44"/>
      <c r="D19" s="45"/>
      <c r="E19" s="46"/>
      <c r="F19" s="47"/>
      <c r="G19" s="48" t="s">
        <v>23</v>
      </c>
      <c r="H19" s="49"/>
      <c r="I19" s="50"/>
    </row>
    <row r="20" spans="1:12" ht="23.25" x14ac:dyDescent="0.35">
      <c r="A20" s="20"/>
      <c r="B20" s="20"/>
      <c r="C20" s="20"/>
      <c r="D20" s="21">
        <v>9995</v>
      </c>
      <c r="E20" s="21">
        <v>2212</v>
      </c>
      <c r="F20" s="22">
        <v>212</v>
      </c>
      <c r="G20" s="51" t="s">
        <v>24</v>
      </c>
      <c r="H20" s="24">
        <v>178617.93</v>
      </c>
      <c r="I20" s="24">
        <v>178617.93</v>
      </c>
    </row>
    <row r="21" spans="1:12" ht="23.25" x14ac:dyDescent="0.35">
      <c r="A21" s="20"/>
      <c r="B21" s="20"/>
      <c r="C21" s="20"/>
      <c r="D21" s="25">
        <v>9995</v>
      </c>
      <c r="E21" s="25">
        <v>2213</v>
      </c>
      <c r="F21" s="52">
        <v>213</v>
      </c>
      <c r="G21" s="51" t="s">
        <v>25</v>
      </c>
      <c r="H21" s="24">
        <v>1069294.55</v>
      </c>
      <c r="I21" s="24">
        <v>1069294.55</v>
      </c>
    </row>
    <row r="22" spans="1:12" ht="23.25" x14ac:dyDescent="0.35">
      <c r="A22" s="20"/>
      <c r="B22" s="20"/>
      <c r="C22" s="20"/>
      <c r="D22" s="25">
        <v>9995</v>
      </c>
      <c r="E22" s="25">
        <v>2214</v>
      </c>
      <c r="F22" s="52">
        <v>214</v>
      </c>
      <c r="G22" s="51" t="s">
        <v>26</v>
      </c>
      <c r="H22" s="24">
        <v>700</v>
      </c>
      <c r="I22" s="24">
        <v>700</v>
      </c>
    </row>
    <row r="23" spans="1:12" ht="23.25" x14ac:dyDescent="0.35">
      <c r="A23" s="20"/>
      <c r="B23" s="20"/>
      <c r="C23" s="20"/>
      <c r="D23" s="25">
        <v>9995</v>
      </c>
      <c r="E23" s="25">
        <v>2216</v>
      </c>
      <c r="F23" s="52">
        <v>221</v>
      </c>
      <c r="G23" s="51" t="s">
        <v>27</v>
      </c>
      <c r="H23" s="24">
        <v>321812.96000000002</v>
      </c>
      <c r="I23" s="24">
        <v>321812.96000000002</v>
      </c>
    </row>
    <row r="24" spans="1:12" ht="23.25" x14ac:dyDescent="0.35">
      <c r="A24" s="20"/>
      <c r="B24" s="20"/>
      <c r="C24" s="20"/>
      <c r="D24" s="25">
        <v>9995</v>
      </c>
      <c r="E24" s="25">
        <v>2217</v>
      </c>
      <c r="F24" s="52">
        <v>222</v>
      </c>
      <c r="G24" s="51" t="s">
        <v>28</v>
      </c>
      <c r="H24" s="24">
        <v>1578</v>
      </c>
      <c r="I24" s="24">
        <v>1578</v>
      </c>
    </row>
    <row r="25" spans="1:12" ht="23.25" x14ac:dyDescent="0.35">
      <c r="A25" s="20"/>
      <c r="B25" s="20"/>
      <c r="C25" s="20"/>
      <c r="D25" s="25">
        <v>9995</v>
      </c>
      <c r="E25" s="25">
        <v>2221</v>
      </c>
      <c r="F25" s="52">
        <v>231</v>
      </c>
      <c r="G25" s="51" t="s">
        <v>29</v>
      </c>
      <c r="H25" s="24">
        <v>35406479.490000002</v>
      </c>
      <c r="I25" s="24">
        <v>33663505.520000003</v>
      </c>
      <c r="L25" s="199">
        <f>+H25-I25</f>
        <v>1742973.9699999988</v>
      </c>
    </row>
    <row r="26" spans="1:12" ht="23.25" x14ac:dyDescent="0.35">
      <c r="A26" s="20"/>
      <c r="B26" s="20"/>
      <c r="C26" s="20"/>
      <c r="D26" s="25">
        <v>9995</v>
      </c>
      <c r="E26" s="25">
        <v>2222</v>
      </c>
      <c r="F26" s="52">
        <v>232</v>
      </c>
      <c r="G26" s="51" t="s">
        <v>30</v>
      </c>
      <c r="H26" s="24">
        <v>6623.98</v>
      </c>
      <c r="I26" s="24">
        <v>6623.98</v>
      </c>
    </row>
    <row r="27" spans="1:12" ht="23.25" x14ac:dyDescent="0.35">
      <c r="A27" s="20"/>
      <c r="B27" s="20"/>
      <c r="C27" s="20"/>
      <c r="D27" s="21">
        <v>9995</v>
      </c>
      <c r="E27" s="21">
        <v>2231</v>
      </c>
      <c r="F27" s="22">
        <v>241</v>
      </c>
      <c r="G27" s="51" t="s">
        <v>31</v>
      </c>
      <c r="H27" s="24">
        <v>19057.77</v>
      </c>
      <c r="I27" s="24">
        <v>19057.77</v>
      </c>
    </row>
    <row r="28" spans="1:12" ht="23.25" x14ac:dyDescent="0.35">
      <c r="A28" s="20"/>
      <c r="B28" s="20"/>
      <c r="C28" s="20"/>
      <c r="D28" s="21">
        <v>9995</v>
      </c>
      <c r="E28" s="21">
        <v>2232</v>
      </c>
      <c r="F28" s="22">
        <v>242</v>
      </c>
      <c r="G28" s="51" t="s">
        <v>32</v>
      </c>
      <c r="H28" s="24">
        <v>210221.76</v>
      </c>
      <c r="I28" s="24">
        <v>210221.76</v>
      </c>
    </row>
    <row r="29" spans="1:12" ht="23.25" x14ac:dyDescent="0.35">
      <c r="A29" s="20"/>
      <c r="B29" s="20"/>
      <c r="C29" s="20"/>
      <c r="D29" s="21">
        <v>9995</v>
      </c>
      <c r="E29" s="21">
        <v>2241</v>
      </c>
      <c r="F29" s="22">
        <v>251</v>
      </c>
      <c r="G29" s="51" t="s">
        <v>33</v>
      </c>
      <c r="H29" s="24">
        <v>220030</v>
      </c>
      <c r="I29" s="24">
        <v>220030</v>
      </c>
    </row>
    <row r="30" spans="1:12" ht="23.25" x14ac:dyDescent="0.35">
      <c r="A30" s="20"/>
      <c r="B30" s="20"/>
      <c r="C30" s="20"/>
      <c r="D30" s="21">
        <v>9995</v>
      </c>
      <c r="E30" s="21">
        <v>2242</v>
      </c>
      <c r="F30" s="22">
        <v>252</v>
      </c>
      <c r="G30" s="51" t="s">
        <v>34</v>
      </c>
      <c r="H30" s="24"/>
      <c r="I30" s="24"/>
    </row>
    <row r="31" spans="1:12" ht="23.25" x14ac:dyDescent="0.35">
      <c r="A31" s="20"/>
      <c r="B31" s="20"/>
      <c r="C31" s="20"/>
      <c r="D31" s="21">
        <v>9995</v>
      </c>
      <c r="E31" s="21">
        <v>2243</v>
      </c>
      <c r="F31" s="22">
        <v>253</v>
      </c>
      <c r="G31" s="51" t="s">
        <v>35</v>
      </c>
      <c r="H31" s="24"/>
      <c r="I31" s="24"/>
    </row>
    <row r="32" spans="1:12" ht="23.25" x14ac:dyDescent="0.35">
      <c r="A32" s="20"/>
      <c r="B32" s="20"/>
      <c r="C32" s="20"/>
      <c r="D32" s="21">
        <v>9995</v>
      </c>
      <c r="E32" s="21">
        <v>2244</v>
      </c>
      <c r="F32" s="22">
        <v>254</v>
      </c>
      <c r="G32" s="51" t="s">
        <v>36</v>
      </c>
      <c r="H32" s="24">
        <v>3860</v>
      </c>
      <c r="I32" s="24">
        <v>3860</v>
      </c>
    </row>
    <row r="33" spans="1:12" ht="23.25" x14ac:dyDescent="0.35">
      <c r="A33" s="20"/>
      <c r="B33" s="20"/>
      <c r="C33" s="20"/>
      <c r="D33" s="21">
        <v>9995</v>
      </c>
      <c r="E33" s="21">
        <v>2251</v>
      </c>
      <c r="F33" s="22">
        <v>261</v>
      </c>
      <c r="G33" s="51" t="s">
        <v>37</v>
      </c>
      <c r="H33" s="24">
        <v>87222.22</v>
      </c>
      <c r="I33" s="24">
        <v>73048.36</v>
      </c>
      <c r="L33" s="199">
        <f>+H33-I33</f>
        <v>14173.86</v>
      </c>
    </row>
    <row r="34" spans="1:12" ht="23.25" x14ac:dyDescent="0.35">
      <c r="A34" s="20"/>
      <c r="B34" s="20"/>
      <c r="C34" s="20"/>
      <c r="D34" s="21">
        <v>9995</v>
      </c>
      <c r="E34" s="21">
        <v>2253</v>
      </c>
      <c r="F34" s="22">
        <v>263</v>
      </c>
      <c r="G34" s="51" t="s">
        <v>38</v>
      </c>
      <c r="H34" s="24"/>
      <c r="I34" s="24"/>
    </row>
    <row r="35" spans="1:12" ht="23.25" x14ac:dyDescent="0.35">
      <c r="A35" s="20"/>
      <c r="B35" s="20"/>
      <c r="C35" s="20"/>
      <c r="D35" s="21">
        <v>9995</v>
      </c>
      <c r="E35" s="21">
        <v>2254</v>
      </c>
      <c r="F35" s="22">
        <v>264</v>
      </c>
      <c r="G35" s="51" t="s">
        <v>39</v>
      </c>
      <c r="H35" s="24">
        <v>24700</v>
      </c>
      <c r="I35" s="24">
        <v>24700</v>
      </c>
    </row>
    <row r="36" spans="1:12" ht="23.25" x14ac:dyDescent="0.35">
      <c r="A36" s="20"/>
      <c r="B36" s="20"/>
      <c r="C36" s="20"/>
      <c r="D36" s="21">
        <v>9995</v>
      </c>
      <c r="E36" s="21">
        <v>2258</v>
      </c>
      <c r="F36" s="22">
        <v>269</v>
      </c>
      <c r="G36" s="51" t="s">
        <v>40</v>
      </c>
      <c r="H36" s="24">
        <v>12850</v>
      </c>
      <c r="I36" s="24">
        <v>12850</v>
      </c>
    </row>
    <row r="37" spans="1:12" ht="23.25" x14ac:dyDescent="0.35">
      <c r="A37" s="20"/>
      <c r="B37" s="20"/>
      <c r="C37" s="20"/>
      <c r="D37" s="21">
        <v>9995</v>
      </c>
      <c r="E37" s="21">
        <v>2261</v>
      </c>
      <c r="F37" s="22">
        <v>271</v>
      </c>
      <c r="G37" s="51" t="s">
        <v>41</v>
      </c>
      <c r="H37" s="24"/>
      <c r="I37" s="24"/>
    </row>
    <row r="38" spans="1:12" ht="23.25" x14ac:dyDescent="0.35">
      <c r="A38" s="20"/>
      <c r="B38" s="20"/>
      <c r="C38" s="20"/>
      <c r="D38" s="21">
        <v>9995</v>
      </c>
      <c r="E38" s="21">
        <v>2262</v>
      </c>
      <c r="F38" s="22">
        <v>272</v>
      </c>
      <c r="G38" s="51" t="s">
        <v>42</v>
      </c>
      <c r="H38" s="24"/>
      <c r="I38" s="24"/>
    </row>
    <row r="39" spans="1:12" ht="23.25" x14ac:dyDescent="0.35">
      <c r="A39" s="20"/>
      <c r="B39" s="20"/>
      <c r="C39" s="20"/>
      <c r="D39" s="21">
        <v>9995</v>
      </c>
      <c r="E39" s="21">
        <v>2263</v>
      </c>
      <c r="F39" s="22">
        <v>273</v>
      </c>
      <c r="G39" s="51" t="s">
        <v>43</v>
      </c>
      <c r="H39" s="24"/>
      <c r="I39" s="24"/>
    </row>
    <row r="40" spans="1:12" ht="23.25" x14ac:dyDescent="0.35">
      <c r="A40" s="20"/>
      <c r="B40" s="20"/>
      <c r="C40" s="20"/>
      <c r="D40" s="21">
        <v>9995</v>
      </c>
      <c r="E40" s="21">
        <v>2271</v>
      </c>
      <c r="F40" s="22">
        <v>281</v>
      </c>
      <c r="G40" s="51" t="s">
        <v>44</v>
      </c>
      <c r="H40" s="24">
        <v>283725.55</v>
      </c>
      <c r="I40" s="24">
        <v>277744.61</v>
      </c>
      <c r="L40" s="199">
        <f>+H40-I40</f>
        <v>5980.9400000000023</v>
      </c>
    </row>
    <row r="41" spans="1:12" ht="23.25" x14ac:dyDescent="0.35">
      <c r="A41" s="20"/>
      <c r="B41" s="20"/>
      <c r="C41" s="20"/>
      <c r="D41" s="21">
        <v>9995</v>
      </c>
      <c r="E41" s="21">
        <v>2272</v>
      </c>
      <c r="F41" s="53">
        <v>282</v>
      </c>
      <c r="G41" s="51" t="s">
        <v>45</v>
      </c>
      <c r="H41" s="24">
        <v>240481.13</v>
      </c>
      <c r="I41" s="24">
        <v>240481.13</v>
      </c>
    </row>
    <row r="42" spans="1:12" ht="23.25" x14ac:dyDescent="0.35">
      <c r="A42" s="20"/>
      <c r="B42" s="20"/>
      <c r="C42" s="20"/>
      <c r="D42" s="21">
        <v>9995</v>
      </c>
      <c r="E42" s="21">
        <v>2281</v>
      </c>
      <c r="F42" s="22">
        <v>291</v>
      </c>
      <c r="G42" s="51" t="s">
        <v>46</v>
      </c>
      <c r="H42" s="24">
        <v>3894</v>
      </c>
      <c r="I42" s="24">
        <v>3894</v>
      </c>
    </row>
    <row r="43" spans="1:12" ht="23.25" x14ac:dyDescent="0.35">
      <c r="A43" s="20"/>
      <c r="B43" s="20"/>
      <c r="C43" s="20"/>
      <c r="D43" s="21">
        <v>9995</v>
      </c>
      <c r="E43" s="21">
        <v>2282</v>
      </c>
      <c r="F43" s="22">
        <v>292</v>
      </c>
      <c r="G43" s="51" t="s">
        <v>47</v>
      </c>
      <c r="H43" s="24">
        <v>92298.69</v>
      </c>
      <c r="I43" s="24">
        <v>92298.69</v>
      </c>
    </row>
    <row r="44" spans="1:12" ht="23.25" x14ac:dyDescent="0.35">
      <c r="A44" s="20"/>
      <c r="B44" s="20"/>
      <c r="C44" s="20"/>
      <c r="D44" s="21">
        <v>9995</v>
      </c>
      <c r="E44" s="21">
        <v>2284</v>
      </c>
      <c r="F44" s="22">
        <v>294</v>
      </c>
      <c r="G44" s="51" t="s">
        <v>48</v>
      </c>
      <c r="H44" s="24"/>
      <c r="I44" s="24"/>
    </row>
    <row r="45" spans="1:12" ht="23.25" x14ac:dyDescent="0.35">
      <c r="A45" s="20"/>
      <c r="B45" s="20"/>
      <c r="C45" s="20"/>
      <c r="D45" s="21">
        <v>9995</v>
      </c>
      <c r="E45" s="21">
        <v>2286</v>
      </c>
      <c r="F45" s="22"/>
      <c r="G45" s="51" t="s">
        <v>49</v>
      </c>
      <c r="H45" s="24"/>
      <c r="I45" s="24"/>
    </row>
    <row r="46" spans="1:12" ht="23.25" x14ac:dyDescent="0.35">
      <c r="A46" s="20"/>
      <c r="B46" s="20"/>
      <c r="C46" s="20"/>
      <c r="D46" s="21">
        <v>9995</v>
      </c>
      <c r="E46" s="25">
        <v>2287</v>
      </c>
      <c r="F46" s="22" t="s">
        <v>50</v>
      </c>
      <c r="G46" s="51" t="s">
        <v>51</v>
      </c>
      <c r="H46" s="24">
        <v>1313393.1000000001</v>
      </c>
      <c r="I46" s="24">
        <v>1313393.1000000001</v>
      </c>
    </row>
    <row r="47" spans="1:12" ht="24" thickBot="1" x14ac:dyDescent="0.4">
      <c r="A47" s="20"/>
      <c r="B47" s="20"/>
      <c r="C47" s="20"/>
      <c r="D47" s="21">
        <v>9995</v>
      </c>
      <c r="E47" s="21">
        <v>2288</v>
      </c>
      <c r="F47" s="22">
        <v>297</v>
      </c>
      <c r="G47" s="51" t="s">
        <v>52</v>
      </c>
      <c r="H47" s="24">
        <v>16355</v>
      </c>
      <c r="I47" s="24">
        <v>16355</v>
      </c>
    </row>
    <row r="48" spans="1:12" ht="24" thickBot="1" x14ac:dyDescent="0.4">
      <c r="A48" s="54"/>
      <c r="B48" s="31"/>
      <c r="C48" s="31"/>
      <c r="D48" s="55"/>
      <c r="E48" s="32"/>
      <c r="F48" s="56"/>
      <c r="G48" s="34" t="s">
        <v>53</v>
      </c>
      <c r="H48" s="57">
        <f>SUM(H20:H47)</f>
        <v>39513196.129999995</v>
      </c>
      <c r="I48" s="58">
        <f>SUM(I20:I47)</f>
        <v>37750067.359999999</v>
      </c>
      <c r="L48" s="200">
        <f>+H48-I48</f>
        <v>1763128.7699999958</v>
      </c>
    </row>
    <row r="49" spans="1:12" ht="23.25" x14ac:dyDescent="0.35">
      <c r="A49" s="59"/>
      <c r="B49" s="60"/>
      <c r="C49" s="60"/>
      <c r="D49" s="61"/>
      <c r="E49" s="61"/>
      <c r="F49" s="62"/>
      <c r="G49" s="63" t="s">
        <v>54</v>
      </c>
      <c r="H49" s="64"/>
      <c r="I49" s="65"/>
    </row>
    <row r="50" spans="1:12" ht="23.25" x14ac:dyDescent="0.35">
      <c r="A50" s="20"/>
      <c r="B50" s="20"/>
      <c r="C50" s="20"/>
      <c r="D50" s="21">
        <v>9995</v>
      </c>
      <c r="E50" s="21">
        <v>2311</v>
      </c>
      <c r="F50" s="22">
        <v>311</v>
      </c>
      <c r="G50" s="23" t="s">
        <v>55</v>
      </c>
      <c r="H50" s="24">
        <v>453327.25</v>
      </c>
      <c r="I50" s="24">
        <v>453327.25</v>
      </c>
    </row>
    <row r="51" spans="1:12" ht="23.25" x14ac:dyDescent="0.35">
      <c r="A51" s="20"/>
      <c r="B51" s="20"/>
      <c r="C51" s="20"/>
      <c r="D51" s="21">
        <v>9995</v>
      </c>
      <c r="E51" s="21">
        <v>2323</v>
      </c>
      <c r="F51" s="22">
        <v>323</v>
      </c>
      <c r="G51" s="23" t="s">
        <v>56</v>
      </c>
      <c r="H51" s="24">
        <v>55959.94</v>
      </c>
      <c r="I51" s="24">
        <v>55959.94</v>
      </c>
    </row>
    <row r="52" spans="1:12" ht="23.25" x14ac:dyDescent="0.35">
      <c r="A52" s="20"/>
      <c r="B52" s="20"/>
      <c r="C52" s="20"/>
      <c r="D52" s="21">
        <v>9995</v>
      </c>
      <c r="E52" s="21">
        <v>2331</v>
      </c>
      <c r="F52" s="22">
        <v>331</v>
      </c>
      <c r="G52" s="23" t="s">
        <v>57</v>
      </c>
      <c r="H52" s="24">
        <v>79650</v>
      </c>
      <c r="I52" s="24">
        <v>79650</v>
      </c>
    </row>
    <row r="53" spans="1:12" ht="23.25" x14ac:dyDescent="0.35">
      <c r="A53" s="20"/>
      <c r="B53" s="20"/>
      <c r="C53" s="20"/>
      <c r="D53" s="21">
        <v>9995</v>
      </c>
      <c r="E53" s="21">
        <v>2334</v>
      </c>
      <c r="F53" s="52">
        <v>334</v>
      </c>
      <c r="G53" s="23" t="s">
        <v>58</v>
      </c>
      <c r="H53" s="24">
        <v>822141.25</v>
      </c>
      <c r="I53" s="24">
        <v>822141.25</v>
      </c>
    </row>
    <row r="54" spans="1:12" ht="23.25" x14ac:dyDescent="0.35">
      <c r="A54" s="20"/>
      <c r="B54" s="20"/>
      <c r="C54" s="20"/>
      <c r="D54" s="21">
        <v>9995</v>
      </c>
      <c r="E54" s="21">
        <v>2341</v>
      </c>
      <c r="F54" s="22">
        <v>343</v>
      </c>
      <c r="G54" s="23" t="s">
        <v>59</v>
      </c>
      <c r="H54" s="24"/>
      <c r="I54" s="24"/>
    </row>
    <row r="55" spans="1:12" ht="23.25" x14ac:dyDescent="0.35">
      <c r="A55" s="20"/>
      <c r="B55" s="20"/>
      <c r="C55" s="20"/>
      <c r="D55" s="21">
        <v>9995</v>
      </c>
      <c r="E55" s="21">
        <v>2353</v>
      </c>
      <c r="F55" s="22">
        <v>353</v>
      </c>
      <c r="G55" s="23" t="s">
        <v>60</v>
      </c>
      <c r="H55" s="24">
        <v>23549.99</v>
      </c>
      <c r="I55" s="24">
        <v>23549.99</v>
      </c>
    </row>
    <row r="56" spans="1:12" ht="23.25" x14ac:dyDescent="0.35">
      <c r="A56" s="20"/>
      <c r="B56" s="20"/>
      <c r="C56" s="20"/>
      <c r="D56" s="21">
        <v>9995</v>
      </c>
      <c r="E56" s="21">
        <v>2371</v>
      </c>
      <c r="F56" s="22">
        <v>341</v>
      </c>
      <c r="G56" s="23" t="s">
        <v>61</v>
      </c>
      <c r="H56" s="24">
        <v>687084.6</v>
      </c>
      <c r="I56" s="24">
        <v>687084.6</v>
      </c>
    </row>
    <row r="57" spans="1:12" ht="23.25" x14ac:dyDescent="0.35">
      <c r="A57" s="20"/>
      <c r="B57" s="20"/>
      <c r="C57" s="20"/>
      <c r="D57" s="21">
        <v>9995</v>
      </c>
      <c r="E57" s="21">
        <v>2391</v>
      </c>
      <c r="F57" s="22">
        <v>391</v>
      </c>
      <c r="G57" s="23" t="s">
        <v>62</v>
      </c>
      <c r="H57" s="24">
        <v>90034</v>
      </c>
      <c r="I57" s="24">
        <v>90034</v>
      </c>
    </row>
    <row r="58" spans="1:12" ht="23.25" x14ac:dyDescent="0.35">
      <c r="A58" s="20"/>
      <c r="B58" s="20"/>
      <c r="C58" s="20"/>
      <c r="D58" s="21">
        <v>9995</v>
      </c>
      <c r="E58" s="25">
        <v>2392</v>
      </c>
      <c r="F58" s="22" t="s">
        <v>63</v>
      </c>
      <c r="G58" s="23" t="s">
        <v>64</v>
      </c>
      <c r="H58" s="24">
        <v>558444.17000000004</v>
      </c>
      <c r="I58" s="24">
        <v>377822.89</v>
      </c>
      <c r="L58" s="199">
        <f>+H58-I58</f>
        <v>180621.28000000003</v>
      </c>
    </row>
    <row r="59" spans="1:12" ht="23.25" x14ac:dyDescent="0.35">
      <c r="A59" s="20"/>
      <c r="B59" s="20"/>
      <c r="C59" s="20"/>
      <c r="D59" s="21">
        <v>9995</v>
      </c>
      <c r="E59" s="21">
        <v>2394</v>
      </c>
      <c r="F59" s="22">
        <v>394</v>
      </c>
      <c r="G59" s="23" t="s">
        <v>65</v>
      </c>
      <c r="H59" s="24"/>
      <c r="I59" s="24"/>
    </row>
    <row r="60" spans="1:12" ht="23.25" x14ac:dyDescent="0.35">
      <c r="A60" s="20"/>
      <c r="B60" s="20"/>
      <c r="C60" s="20"/>
      <c r="D60" s="21">
        <v>9995</v>
      </c>
      <c r="E60" s="21">
        <v>2395</v>
      </c>
      <c r="F60" s="22">
        <v>395</v>
      </c>
      <c r="G60" s="23" t="s">
        <v>66</v>
      </c>
      <c r="H60" s="24">
        <v>1711</v>
      </c>
      <c r="I60" s="24">
        <v>1711</v>
      </c>
    </row>
    <row r="61" spans="1:12" ht="23.25" x14ac:dyDescent="0.35">
      <c r="A61" s="20"/>
      <c r="B61" s="20"/>
      <c r="C61" s="20"/>
      <c r="D61" s="21">
        <v>9995</v>
      </c>
      <c r="E61" s="21">
        <v>2396</v>
      </c>
      <c r="F61" s="22">
        <v>396</v>
      </c>
      <c r="G61" s="23" t="s">
        <v>67</v>
      </c>
      <c r="H61" s="24">
        <v>44916.3</v>
      </c>
      <c r="I61" s="24">
        <v>44916.3</v>
      </c>
    </row>
    <row r="62" spans="1:12" ht="24" thickBot="1" x14ac:dyDescent="0.4">
      <c r="A62" s="66"/>
      <c r="B62" s="66"/>
      <c r="C62" s="66"/>
      <c r="D62" s="26">
        <v>9995</v>
      </c>
      <c r="E62" s="26">
        <v>2399</v>
      </c>
      <c r="F62" s="27">
        <v>399</v>
      </c>
      <c r="G62" s="28" t="s">
        <v>68</v>
      </c>
      <c r="H62" s="29">
        <v>74907.5</v>
      </c>
      <c r="I62" s="29">
        <v>74907.5</v>
      </c>
    </row>
    <row r="63" spans="1:12" ht="24" thickBot="1" x14ac:dyDescent="0.4">
      <c r="A63" s="67"/>
      <c r="B63" s="68"/>
      <c r="C63" s="68"/>
      <c r="D63" s="69"/>
      <c r="E63" s="70"/>
      <c r="F63" s="71"/>
      <c r="G63" s="72" t="s">
        <v>69</v>
      </c>
      <c r="H63" s="73">
        <f>SUM(H50:H62)</f>
        <v>2891725.9999999995</v>
      </c>
      <c r="I63" s="74">
        <f>SUM(I50:I62)</f>
        <v>2711104.7199999997</v>
      </c>
      <c r="L63" s="200">
        <f>+H63-I63</f>
        <v>180621.2799999998</v>
      </c>
    </row>
    <row r="64" spans="1:12" ht="23.25" x14ac:dyDescent="0.35">
      <c r="A64" s="59"/>
      <c r="B64" s="60"/>
      <c r="C64" s="60"/>
      <c r="D64" s="75"/>
      <c r="E64" s="75"/>
      <c r="F64" s="62"/>
      <c r="G64" s="48" t="s">
        <v>70</v>
      </c>
      <c r="H64" s="76"/>
      <c r="I64" s="65"/>
    </row>
    <row r="65" spans="1:12" ht="23.25" x14ac:dyDescent="0.35">
      <c r="A65" s="20"/>
      <c r="B65" s="20"/>
      <c r="C65" s="20"/>
      <c r="D65" s="21">
        <v>9995</v>
      </c>
      <c r="E65" s="21">
        <v>2611</v>
      </c>
      <c r="F65" s="22">
        <v>617</v>
      </c>
      <c r="G65" s="23" t="s">
        <v>71</v>
      </c>
      <c r="H65" s="24">
        <v>124069.99</v>
      </c>
      <c r="I65" s="24">
        <v>23631.65</v>
      </c>
      <c r="L65" s="199">
        <f>+H65-I65</f>
        <v>100438.34</v>
      </c>
    </row>
    <row r="66" spans="1:12" ht="23.25" x14ac:dyDescent="0.35">
      <c r="A66" s="20"/>
      <c r="B66" s="20"/>
      <c r="C66" s="20"/>
      <c r="D66" s="21">
        <v>9995</v>
      </c>
      <c r="E66" s="21">
        <v>2613</v>
      </c>
      <c r="F66" s="22">
        <v>614</v>
      </c>
      <c r="G66" s="23" t="s">
        <v>72</v>
      </c>
      <c r="H66" s="24">
        <v>74823.070000000007</v>
      </c>
      <c r="I66" s="24">
        <v>74823.070000000007</v>
      </c>
    </row>
    <row r="67" spans="1:12" ht="23.25" x14ac:dyDescent="0.35">
      <c r="A67" s="20"/>
      <c r="B67" s="20"/>
      <c r="C67" s="20"/>
      <c r="D67" s="21">
        <v>9995</v>
      </c>
      <c r="E67" s="21">
        <v>2641</v>
      </c>
      <c r="F67" s="22">
        <v>613</v>
      </c>
      <c r="G67" s="23" t="s">
        <v>73</v>
      </c>
      <c r="H67" s="24"/>
      <c r="I67" s="24"/>
    </row>
    <row r="68" spans="1:12" ht="23.25" x14ac:dyDescent="0.35">
      <c r="A68" s="20"/>
      <c r="B68" s="20"/>
      <c r="C68" s="20"/>
      <c r="D68" s="21">
        <v>9995</v>
      </c>
      <c r="E68" s="21">
        <v>2655</v>
      </c>
      <c r="F68" s="22">
        <v>616</v>
      </c>
      <c r="G68" s="23" t="s">
        <v>74</v>
      </c>
      <c r="H68" s="24"/>
      <c r="I68" s="24"/>
    </row>
    <row r="69" spans="1:12" ht="23.25" x14ac:dyDescent="0.35">
      <c r="A69" s="20"/>
      <c r="B69" s="20"/>
      <c r="C69" s="20"/>
      <c r="D69" s="21">
        <v>9995</v>
      </c>
      <c r="E69" s="21">
        <v>2657</v>
      </c>
      <c r="F69" s="22">
        <v>618</v>
      </c>
      <c r="G69" s="23" t="s">
        <v>75</v>
      </c>
      <c r="H69" s="24"/>
      <c r="I69" s="24"/>
    </row>
    <row r="70" spans="1:12" ht="23.25" x14ac:dyDescent="0.35">
      <c r="A70" s="20"/>
      <c r="B70" s="20"/>
      <c r="C70" s="20"/>
      <c r="D70" s="21">
        <v>9995</v>
      </c>
      <c r="E70" s="21">
        <v>2658</v>
      </c>
      <c r="F70" s="22">
        <v>619</v>
      </c>
      <c r="G70" s="23" t="s">
        <v>76</v>
      </c>
      <c r="H70" s="24">
        <v>161805.14000000001</v>
      </c>
      <c r="I70" s="24">
        <v>161805.14000000001</v>
      </c>
    </row>
    <row r="71" spans="1:12" ht="23.25" x14ac:dyDescent="0.35">
      <c r="A71" s="20"/>
      <c r="B71" s="20"/>
      <c r="C71" s="20"/>
      <c r="D71" s="21">
        <v>9995</v>
      </c>
      <c r="E71" s="25">
        <v>2683</v>
      </c>
      <c r="F71" s="22">
        <v>694</v>
      </c>
      <c r="G71" s="28" t="s">
        <v>77</v>
      </c>
      <c r="H71" s="24"/>
      <c r="I71" s="24"/>
    </row>
    <row r="72" spans="1:12" ht="24" thickBot="1" x14ac:dyDescent="0.4">
      <c r="A72" s="66"/>
      <c r="B72" s="66"/>
      <c r="C72" s="66"/>
      <c r="D72" s="26">
        <v>9995</v>
      </c>
      <c r="E72" s="26">
        <v>2712</v>
      </c>
      <c r="F72" s="77" t="s">
        <v>78</v>
      </c>
      <c r="G72" s="23" t="s">
        <v>79</v>
      </c>
      <c r="H72" s="24"/>
      <c r="I72" s="24"/>
    </row>
    <row r="73" spans="1:12" ht="24" thickBot="1" x14ac:dyDescent="0.4">
      <c r="A73" s="67"/>
      <c r="B73" s="68"/>
      <c r="C73" s="68"/>
      <c r="D73" s="78"/>
      <c r="E73" s="79"/>
      <c r="F73" s="71"/>
      <c r="G73" s="72" t="s">
        <v>80</v>
      </c>
      <c r="H73" s="73">
        <f>SUM(H65:H72)</f>
        <v>360698.2</v>
      </c>
      <c r="I73" s="80">
        <f>SUM(I65:I72)</f>
        <v>260259.86000000002</v>
      </c>
      <c r="L73" s="200">
        <f>+H73-I73</f>
        <v>100438.34</v>
      </c>
    </row>
    <row r="74" spans="1:12" ht="24" thickBot="1" x14ac:dyDescent="0.4">
      <c r="A74" s="36"/>
      <c r="B74" s="81"/>
      <c r="C74" s="81"/>
      <c r="D74" s="82"/>
      <c r="E74" s="82"/>
      <c r="F74" s="83"/>
      <c r="G74" s="40"/>
      <c r="H74" s="41"/>
      <c r="I74" s="42"/>
    </row>
    <row r="75" spans="1:12" ht="24" thickBot="1" x14ac:dyDescent="0.4">
      <c r="A75" s="43"/>
      <c r="B75" s="44"/>
      <c r="C75" s="44"/>
      <c r="D75" s="84"/>
      <c r="E75" s="85"/>
      <c r="F75" s="86"/>
      <c r="G75" s="34" t="s">
        <v>81</v>
      </c>
      <c r="H75" s="87">
        <f>+H73+H63+H48+H17</f>
        <v>70640041.420000002</v>
      </c>
      <c r="I75" s="88">
        <f>+I73+I63+I48+I17</f>
        <v>68131279.049999997</v>
      </c>
      <c r="L75" s="200">
        <f>+H75-I75</f>
        <v>2508762.3700000048</v>
      </c>
    </row>
    <row r="76" spans="1:12" ht="24" thickBot="1" x14ac:dyDescent="0.4">
      <c r="A76" s="36"/>
      <c r="B76" s="81"/>
      <c r="C76" s="81"/>
      <c r="D76" s="82"/>
      <c r="E76" s="82"/>
      <c r="F76" s="83"/>
      <c r="G76" s="89"/>
      <c r="H76" s="90"/>
      <c r="I76" s="91"/>
    </row>
    <row r="77" spans="1:12" ht="24" thickBot="1" x14ac:dyDescent="0.4">
      <c r="A77" s="92" t="s">
        <v>2</v>
      </c>
      <c r="B77" s="93" t="s">
        <v>3</v>
      </c>
      <c r="C77" s="94" t="s">
        <v>4</v>
      </c>
      <c r="D77" s="93" t="s">
        <v>5</v>
      </c>
      <c r="E77" s="93" t="s">
        <v>6</v>
      </c>
      <c r="F77" s="95" t="s">
        <v>6</v>
      </c>
      <c r="G77" s="96"/>
      <c r="H77" s="97"/>
      <c r="I77" s="98"/>
    </row>
    <row r="78" spans="1:12" ht="24" thickBot="1" x14ac:dyDescent="0.4">
      <c r="A78" s="99">
        <v>11</v>
      </c>
      <c r="B78" s="100"/>
      <c r="C78" s="101">
        <v>2</v>
      </c>
      <c r="D78" s="100"/>
      <c r="E78" s="14"/>
      <c r="F78" s="102"/>
      <c r="G78" s="103" t="s">
        <v>9</v>
      </c>
      <c r="H78" s="104" t="s">
        <v>7</v>
      </c>
      <c r="I78" s="105" t="s">
        <v>8</v>
      </c>
    </row>
    <row r="79" spans="1:12" ht="23.25" x14ac:dyDescent="0.35">
      <c r="A79" s="106"/>
      <c r="B79" s="107"/>
      <c r="C79" s="107"/>
      <c r="D79" s="108">
        <v>100</v>
      </c>
      <c r="E79" s="109">
        <v>2111</v>
      </c>
      <c r="F79" s="110">
        <v>111</v>
      </c>
      <c r="G79" s="111" t="s">
        <v>10</v>
      </c>
      <c r="H79" s="112">
        <v>6333333</v>
      </c>
      <c r="I79" s="112">
        <v>6333333</v>
      </c>
    </row>
    <row r="80" spans="1:12" ht="23.25" x14ac:dyDescent="0.35">
      <c r="A80" s="20"/>
      <c r="B80" s="20"/>
      <c r="C80" s="20"/>
      <c r="D80" s="21">
        <v>9995</v>
      </c>
      <c r="E80" s="25">
        <v>2111</v>
      </c>
      <c r="F80" s="22">
        <v>111</v>
      </c>
      <c r="G80" s="23" t="s">
        <v>10</v>
      </c>
      <c r="H80" s="113">
        <v>6001358</v>
      </c>
      <c r="I80" s="113">
        <v>6001358</v>
      </c>
    </row>
    <row r="81" spans="1:9" ht="23.25" x14ac:dyDescent="0.35">
      <c r="A81" s="20"/>
      <c r="B81" s="20"/>
      <c r="C81" s="20"/>
      <c r="D81" s="21">
        <v>9995</v>
      </c>
      <c r="E81" s="21">
        <v>2112</v>
      </c>
      <c r="F81" s="22">
        <v>123</v>
      </c>
      <c r="G81" s="23" t="s">
        <v>11</v>
      </c>
      <c r="H81" s="113"/>
      <c r="I81" s="113"/>
    </row>
    <row r="82" spans="1:9" ht="23.25" x14ac:dyDescent="0.35">
      <c r="A82" s="20"/>
      <c r="B82" s="20"/>
      <c r="C82" s="20"/>
      <c r="D82" s="21">
        <v>9995</v>
      </c>
      <c r="E82" s="21">
        <v>2114</v>
      </c>
      <c r="F82" s="22">
        <v>181</v>
      </c>
      <c r="G82" s="23" t="s">
        <v>12</v>
      </c>
      <c r="H82" s="24"/>
      <c r="I82" s="24"/>
    </row>
    <row r="83" spans="1:9" ht="23.25" x14ac:dyDescent="0.35">
      <c r="A83" s="20"/>
      <c r="B83" s="20"/>
      <c r="C83" s="20"/>
      <c r="D83" s="21">
        <v>9995</v>
      </c>
      <c r="E83" s="21">
        <v>2115</v>
      </c>
      <c r="F83" s="22">
        <v>183</v>
      </c>
      <c r="G83" s="23" t="s">
        <v>13</v>
      </c>
      <c r="H83" s="24"/>
      <c r="I83" s="24"/>
    </row>
    <row r="84" spans="1:9" ht="23.25" x14ac:dyDescent="0.35">
      <c r="A84" s="20"/>
      <c r="B84" s="20"/>
      <c r="C84" s="20"/>
      <c r="D84" s="21">
        <v>9995</v>
      </c>
      <c r="E84" s="21">
        <v>2116</v>
      </c>
      <c r="F84" s="22">
        <v>184</v>
      </c>
      <c r="G84" s="23" t="s">
        <v>14</v>
      </c>
      <c r="H84" s="24"/>
      <c r="I84" s="24"/>
    </row>
    <row r="85" spans="1:9" ht="23.25" x14ac:dyDescent="0.35">
      <c r="A85" s="20"/>
      <c r="B85" s="20"/>
      <c r="C85" s="20"/>
      <c r="D85" s="21">
        <v>9995</v>
      </c>
      <c r="E85" s="25">
        <v>2122</v>
      </c>
      <c r="F85" s="22" t="s">
        <v>15</v>
      </c>
      <c r="G85" s="23" t="s">
        <v>16</v>
      </c>
      <c r="H85" s="24"/>
      <c r="I85" s="24"/>
    </row>
    <row r="86" spans="1:9" ht="23.25" x14ac:dyDescent="0.35">
      <c r="A86" s="20"/>
      <c r="B86" s="20"/>
      <c r="C86" s="20"/>
      <c r="D86" s="21">
        <v>9995</v>
      </c>
      <c r="E86" s="21">
        <v>2132</v>
      </c>
      <c r="F86" s="22">
        <v>161</v>
      </c>
      <c r="G86" s="23" t="s">
        <v>17</v>
      </c>
      <c r="H86" s="24"/>
      <c r="I86" s="24"/>
    </row>
    <row r="87" spans="1:9" ht="23.25" x14ac:dyDescent="0.35">
      <c r="A87" s="20"/>
      <c r="B87" s="20"/>
      <c r="C87" s="20"/>
      <c r="D87" s="21">
        <v>9995</v>
      </c>
      <c r="E87" s="21">
        <v>2141</v>
      </c>
      <c r="F87" s="22">
        <v>182</v>
      </c>
      <c r="G87" s="23" t="s">
        <v>18</v>
      </c>
      <c r="H87" s="24"/>
      <c r="I87" s="24"/>
    </row>
    <row r="88" spans="1:9" ht="23.25" x14ac:dyDescent="0.35">
      <c r="A88" s="20"/>
      <c r="B88" s="20"/>
      <c r="C88" s="20"/>
      <c r="D88" s="21">
        <v>9995</v>
      </c>
      <c r="E88" s="21">
        <v>2151</v>
      </c>
      <c r="F88" s="22">
        <v>191</v>
      </c>
      <c r="G88" s="23" t="s">
        <v>19</v>
      </c>
      <c r="H88" s="24"/>
      <c r="I88" s="24"/>
    </row>
    <row r="89" spans="1:9" ht="23.25" x14ac:dyDescent="0.35">
      <c r="A89" s="20"/>
      <c r="B89" s="20"/>
      <c r="C89" s="20"/>
      <c r="D89" s="21">
        <v>9995</v>
      </c>
      <c r="E89" s="21">
        <v>2152</v>
      </c>
      <c r="F89" s="22">
        <v>192</v>
      </c>
      <c r="G89" s="23" t="s">
        <v>20</v>
      </c>
      <c r="H89" s="24"/>
      <c r="I89" s="24"/>
    </row>
    <row r="90" spans="1:9" ht="24" thickBot="1" x14ac:dyDescent="0.4">
      <c r="A90" s="66"/>
      <c r="B90" s="66"/>
      <c r="C90" s="66"/>
      <c r="D90" s="26">
        <v>9995</v>
      </c>
      <c r="E90" s="26">
        <v>2153</v>
      </c>
      <c r="F90" s="27">
        <v>193</v>
      </c>
      <c r="G90" s="28" t="s">
        <v>21</v>
      </c>
      <c r="H90" s="29"/>
      <c r="I90" s="29"/>
    </row>
    <row r="91" spans="1:9" ht="24" thickBot="1" x14ac:dyDescent="0.4">
      <c r="A91" s="114"/>
      <c r="B91" s="115"/>
      <c r="C91" s="115"/>
      <c r="D91" s="116"/>
      <c r="E91" s="116"/>
      <c r="F91" s="117"/>
      <c r="G91" s="118" t="s">
        <v>22</v>
      </c>
      <c r="H91" s="119">
        <f>SUM(H79:H90)</f>
        <v>12334691</v>
      </c>
      <c r="I91" s="120">
        <f>SUM(I79:I90)</f>
        <v>12334691</v>
      </c>
    </row>
    <row r="92" spans="1:9" ht="24" thickBot="1" x14ac:dyDescent="0.4">
      <c r="A92" s="36"/>
      <c r="B92" s="37"/>
      <c r="C92" s="37"/>
      <c r="D92" s="38"/>
      <c r="E92" s="38"/>
      <c r="F92" s="39"/>
      <c r="G92" s="40"/>
      <c r="H92" s="41"/>
      <c r="I92" s="121"/>
    </row>
    <row r="93" spans="1:9" ht="23.25" x14ac:dyDescent="0.35">
      <c r="A93" s="43"/>
      <c r="B93" s="44"/>
      <c r="C93" s="44"/>
      <c r="D93" s="45"/>
      <c r="E93" s="46"/>
      <c r="F93" s="47"/>
      <c r="G93" s="48" t="s">
        <v>23</v>
      </c>
      <c r="H93" s="122"/>
      <c r="I93" s="123"/>
    </row>
    <row r="94" spans="1:9" ht="23.25" x14ac:dyDescent="0.35">
      <c r="A94" s="20"/>
      <c r="B94" s="20"/>
      <c r="C94" s="20"/>
      <c r="D94" s="21">
        <v>9995</v>
      </c>
      <c r="E94" s="21">
        <v>2212</v>
      </c>
      <c r="F94" s="22">
        <v>212</v>
      </c>
      <c r="G94" s="51" t="s">
        <v>24</v>
      </c>
      <c r="H94" s="24">
        <v>14416.56</v>
      </c>
      <c r="I94" s="24">
        <v>14416.56</v>
      </c>
    </row>
    <row r="95" spans="1:9" ht="23.25" x14ac:dyDescent="0.35">
      <c r="A95" s="20"/>
      <c r="B95" s="20"/>
      <c r="C95" s="20"/>
      <c r="D95" s="25">
        <v>9995</v>
      </c>
      <c r="E95" s="25">
        <v>2213</v>
      </c>
      <c r="F95" s="52">
        <v>213</v>
      </c>
      <c r="G95" s="51" t="s">
        <v>25</v>
      </c>
      <c r="H95" s="24"/>
      <c r="I95" s="24"/>
    </row>
    <row r="96" spans="1:9" ht="23.25" x14ac:dyDescent="0.35">
      <c r="A96" s="20"/>
      <c r="B96" s="20"/>
      <c r="C96" s="20"/>
      <c r="D96" s="25">
        <v>9995</v>
      </c>
      <c r="E96" s="25">
        <v>2214</v>
      </c>
      <c r="F96" s="52">
        <v>214</v>
      </c>
      <c r="G96" s="51" t="s">
        <v>26</v>
      </c>
      <c r="H96" s="24">
        <v>2585</v>
      </c>
      <c r="I96" s="24">
        <v>2585</v>
      </c>
    </row>
    <row r="97" spans="1:9" ht="23.25" x14ac:dyDescent="0.35">
      <c r="A97" s="20"/>
      <c r="B97" s="20"/>
      <c r="C97" s="20"/>
      <c r="D97" s="25">
        <v>9995</v>
      </c>
      <c r="E97" s="25">
        <v>2216</v>
      </c>
      <c r="F97" s="52">
        <v>221</v>
      </c>
      <c r="G97" s="51" t="s">
        <v>27</v>
      </c>
      <c r="H97" s="24">
        <v>456988.38</v>
      </c>
      <c r="I97" s="24">
        <v>456988.38</v>
      </c>
    </row>
    <row r="98" spans="1:9" ht="23.25" x14ac:dyDescent="0.35">
      <c r="A98" s="20"/>
      <c r="B98" s="20"/>
      <c r="C98" s="20"/>
      <c r="D98" s="25">
        <v>9995</v>
      </c>
      <c r="E98" s="25">
        <v>2217</v>
      </c>
      <c r="F98" s="52">
        <v>222</v>
      </c>
      <c r="G98" s="51" t="s">
        <v>28</v>
      </c>
      <c r="H98" s="24">
        <v>5979.38</v>
      </c>
      <c r="I98" s="24">
        <v>5979.38</v>
      </c>
    </row>
    <row r="99" spans="1:9" ht="23.25" x14ac:dyDescent="0.35">
      <c r="A99" s="20"/>
      <c r="B99" s="20"/>
      <c r="C99" s="20"/>
      <c r="D99" s="25">
        <v>9995</v>
      </c>
      <c r="E99" s="25">
        <v>2221</v>
      </c>
      <c r="F99" s="52">
        <v>231</v>
      </c>
      <c r="G99" s="51" t="s">
        <v>29</v>
      </c>
      <c r="H99" s="24">
        <v>3940.27</v>
      </c>
      <c r="I99" s="24">
        <v>3940.27</v>
      </c>
    </row>
    <row r="100" spans="1:9" ht="23.25" x14ac:dyDescent="0.35">
      <c r="A100" s="20"/>
      <c r="B100" s="20"/>
      <c r="C100" s="20"/>
      <c r="D100" s="25">
        <v>9995</v>
      </c>
      <c r="E100" s="25">
        <v>2222</v>
      </c>
      <c r="F100" s="52">
        <v>232</v>
      </c>
      <c r="G100" s="51" t="s">
        <v>30</v>
      </c>
      <c r="H100" s="24"/>
      <c r="I100" s="24"/>
    </row>
    <row r="101" spans="1:9" ht="23.25" x14ac:dyDescent="0.35">
      <c r="A101" s="20"/>
      <c r="B101" s="20"/>
      <c r="C101" s="20"/>
      <c r="D101" s="21">
        <v>9995</v>
      </c>
      <c r="E101" s="21">
        <v>2231</v>
      </c>
      <c r="F101" s="22">
        <v>241</v>
      </c>
      <c r="G101" s="51" t="s">
        <v>31</v>
      </c>
      <c r="H101" s="24"/>
      <c r="I101" s="24"/>
    </row>
    <row r="102" spans="1:9" ht="23.25" x14ac:dyDescent="0.35">
      <c r="A102" s="20"/>
      <c r="B102" s="20"/>
      <c r="C102" s="20"/>
      <c r="D102" s="21">
        <v>9995</v>
      </c>
      <c r="E102" s="21">
        <v>2232</v>
      </c>
      <c r="F102" s="22">
        <v>242</v>
      </c>
      <c r="G102" s="51" t="s">
        <v>32</v>
      </c>
      <c r="H102" s="24"/>
      <c r="I102" s="24"/>
    </row>
    <row r="103" spans="1:9" ht="23.25" x14ac:dyDescent="0.35">
      <c r="A103" s="20"/>
      <c r="B103" s="20"/>
      <c r="C103" s="20"/>
      <c r="D103" s="21">
        <v>9995</v>
      </c>
      <c r="E103" s="21">
        <v>2241</v>
      </c>
      <c r="F103" s="22">
        <v>251</v>
      </c>
      <c r="G103" s="51" t="s">
        <v>33</v>
      </c>
      <c r="H103" s="24"/>
      <c r="I103" s="24"/>
    </row>
    <row r="104" spans="1:9" ht="23.25" x14ac:dyDescent="0.35">
      <c r="A104" s="20"/>
      <c r="B104" s="20"/>
      <c r="C104" s="20"/>
      <c r="D104" s="21">
        <v>9995</v>
      </c>
      <c r="E104" s="21">
        <v>2242</v>
      </c>
      <c r="F104" s="22">
        <v>252</v>
      </c>
      <c r="G104" s="51" t="s">
        <v>34</v>
      </c>
      <c r="H104" s="24"/>
      <c r="I104" s="24"/>
    </row>
    <row r="105" spans="1:9" ht="23.25" x14ac:dyDescent="0.35">
      <c r="A105" s="20"/>
      <c r="B105" s="20"/>
      <c r="C105" s="20"/>
      <c r="D105" s="21">
        <v>9995</v>
      </c>
      <c r="E105" s="21">
        <v>2243</v>
      </c>
      <c r="F105" s="22">
        <v>253</v>
      </c>
      <c r="G105" s="51" t="s">
        <v>35</v>
      </c>
      <c r="H105" s="24"/>
      <c r="I105" s="24"/>
    </row>
    <row r="106" spans="1:9" ht="23.25" x14ac:dyDescent="0.35">
      <c r="A106" s="20"/>
      <c r="B106" s="20"/>
      <c r="C106" s="20"/>
      <c r="D106" s="21">
        <v>9995</v>
      </c>
      <c r="E106" s="21">
        <v>2244</v>
      </c>
      <c r="F106" s="22">
        <v>254</v>
      </c>
      <c r="G106" s="51" t="s">
        <v>36</v>
      </c>
      <c r="H106" s="24"/>
      <c r="I106" s="24"/>
    </row>
    <row r="107" spans="1:9" ht="23.25" x14ac:dyDescent="0.35">
      <c r="A107" s="20"/>
      <c r="B107" s="20"/>
      <c r="C107" s="20"/>
      <c r="D107" s="21">
        <v>9995</v>
      </c>
      <c r="E107" s="21">
        <v>2251</v>
      </c>
      <c r="F107" s="22">
        <v>261</v>
      </c>
      <c r="G107" s="51" t="s">
        <v>37</v>
      </c>
      <c r="H107" s="24">
        <v>273447.67999999999</v>
      </c>
      <c r="I107" s="24">
        <v>273447.67999999999</v>
      </c>
    </row>
    <row r="108" spans="1:9" ht="23.25" x14ac:dyDescent="0.35">
      <c r="A108" s="20"/>
      <c r="B108" s="20"/>
      <c r="C108" s="20"/>
      <c r="D108" s="21">
        <v>9995</v>
      </c>
      <c r="E108" s="21">
        <v>2253</v>
      </c>
      <c r="F108" s="22">
        <v>263</v>
      </c>
      <c r="G108" s="51" t="s">
        <v>38</v>
      </c>
      <c r="H108" s="24"/>
      <c r="I108" s="24"/>
    </row>
    <row r="109" spans="1:9" ht="23.25" x14ac:dyDescent="0.35">
      <c r="A109" s="20"/>
      <c r="B109" s="20"/>
      <c r="C109" s="20"/>
      <c r="D109" s="21">
        <v>9995</v>
      </c>
      <c r="E109" s="21">
        <v>2254</v>
      </c>
      <c r="F109" s="22">
        <v>264</v>
      </c>
      <c r="G109" s="51" t="s">
        <v>39</v>
      </c>
      <c r="H109" s="24"/>
      <c r="I109" s="24"/>
    </row>
    <row r="110" spans="1:9" ht="23.25" x14ac:dyDescent="0.35">
      <c r="A110" s="20"/>
      <c r="B110" s="20"/>
      <c r="C110" s="20"/>
      <c r="D110" s="21">
        <v>9995</v>
      </c>
      <c r="E110" s="21">
        <v>2258</v>
      </c>
      <c r="F110" s="22">
        <v>269</v>
      </c>
      <c r="G110" s="51" t="s">
        <v>40</v>
      </c>
      <c r="H110" s="24"/>
      <c r="I110" s="24"/>
    </row>
    <row r="111" spans="1:9" ht="23.25" x14ac:dyDescent="0.35">
      <c r="A111" s="20"/>
      <c r="B111" s="20"/>
      <c r="C111" s="20"/>
      <c r="D111" s="21">
        <v>9995</v>
      </c>
      <c r="E111" s="21">
        <v>2261</v>
      </c>
      <c r="F111" s="22">
        <v>271</v>
      </c>
      <c r="G111" s="51" t="s">
        <v>41</v>
      </c>
      <c r="H111" s="24"/>
      <c r="I111" s="24"/>
    </row>
    <row r="112" spans="1:9" ht="23.25" x14ac:dyDescent="0.35">
      <c r="A112" s="20"/>
      <c r="B112" s="20"/>
      <c r="C112" s="20"/>
      <c r="D112" s="21">
        <v>9995</v>
      </c>
      <c r="E112" s="21">
        <v>2262</v>
      </c>
      <c r="F112" s="22">
        <v>272</v>
      </c>
      <c r="G112" s="51" t="s">
        <v>42</v>
      </c>
      <c r="H112" s="24"/>
      <c r="I112" s="24"/>
    </row>
    <row r="113" spans="1:9" ht="23.25" x14ac:dyDescent="0.35">
      <c r="A113" s="20"/>
      <c r="B113" s="20"/>
      <c r="C113" s="20"/>
      <c r="D113" s="21">
        <v>9995</v>
      </c>
      <c r="E113" s="21">
        <v>2263</v>
      </c>
      <c r="F113" s="22">
        <v>273</v>
      </c>
      <c r="G113" s="51" t="s">
        <v>43</v>
      </c>
      <c r="H113" s="24"/>
      <c r="I113" s="24"/>
    </row>
    <row r="114" spans="1:9" ht="23.25" x14ac:dyDescent="0.35">
      <c r="A114" s="20"/>
      <c r="B114" s="20"/>
      <c r="C114" s="20"/>
      <c r="D114" s="21">
        <v>9995</v>
      </c>
      <c r="E114" s="21">
        <v>2271</v>
      </c>
      <c r="F114" s="22">
        <v>281</v>
      </c>
      <c r="G114" s="51" t="s">
        <v>44</v>
      </c>
      <c r="H114" s="24">
        <v>137784.81</v>
      </c>
      <c r="I114" s="24">
        <v>137784.81</v>
      </c>
    </row>
    <row r="115" spans="1:9" ht="23.25" x14ac:dyDescent="0.35">
      <c r="A115" s="20"/>
      <c r="B115" s="20"/>
      <c r="C115" s="20"/>
      <c r="D115" s="21">
        <v>9995</v>
      </c>
      <c r="E115" s="21">
        <v>2272</v>
      </c>
      <c r="F115" s="22">
        <v>282</v>
      </c>
      <c r="G115" s="51" t="s">
        <v>45</v>
      </c>
      <c r="H115" s="24">
        <v>20001</v>
      </c>
      <c r="I115" s="24">
        <v>20001</v>
      </c>
    </row>
    <row r="116" spans="1:9" ht="23.25" x14ac:dyDescent="0.35">
      <c r="A116" s="20"/>
      <c r="B116" s="20"/>
      <c r="C116" s="20"/>
      <c r="D116" s="21">
        <v>9995</v>
      </c>
      <c r="E116" s="21">
        <v>2281</v>
      </c>
      <c r="F116" s="22">
        <v>291</v>
      </c>
      <c r="G116" s="51" t="s">
        <v>46</v>
      </c>
      <c r="H116" s="24"/>
      <c r="I116" s="24"/>
    </row>
    <row r="117" spans="1:9" ht="23.25" x14ac:dyDescent="0.35">
      <c r="A117" s="20"/>
      <c r="B117" s="20"/>
      <c r="C117" s="20"/>
      <c r="D117" s="21">
        <v>9995</v>
      </c>
      <c r="E117" s="21">
        <v>2282</v>
      </c>
      <c r="F117" s="22">
        <v>292</v>
      </c>
      <c r="G117" s="51" t="s">
        <v>47</v>
      </c>
      <c r="H117" s="24"/>
      <c r="I117" s="24"/>
    </row>
    <row r="118" spans="1:9" ht="23.25" x14ac:dyDescent="0.35">
      <c r="A118" s="20"/>
      <c r="B118" s="20"/>
      <c r="C118" s="20"/>
      <c r="D118" s="21">
        <v>9995</v>
      </c>
      <c r="E118" s="21">
        <v>2284</v>
      </c>
      <c r="F118" s="22">
        <v>294</v>
      </c>
      <c r="G118" s="51" t="s">
        <v>48</v>
      </c>
      <c r="H118" s="24"/>
      <c r="I118" s="24"/>
    </row>
    <row r="119" spans="1:9" ht="23.25" x14ac:dyDescent="0.35">
      <c r="A119" s="20"/>
      <c r="B119" s="20"/>
      <c r="C119" s="20"/>
      <c r="D119" s="21">
        <v>9995</v>
      </c>
      <c r="E119" s="21">
        <v>2286</v>
      </c>
      <c r="F119" s="22"/>
      <c r="G119" s="51" t="s">
        <v>49</v>
      </c>
      <c r="H119" s="24"/>
      <c r="I119" s="24"/>
    </row>
    <row r="120" spans="1:9" ht="23.25" x14ac:dyDescent="0.35">
      <c r="A120" s="20"/>
      <c r="B120" s="20"/>
      <c r="C120" s="20"/>
      <c r="D120" s="21">
        <v>9995</v>
      </c>
      <c r="E120" s="25">
        <v>2287</v>
      </c>
      <c r="F120" s="22" t="s">
        <v>82</v>
      </c>
      <c r="G120" s="51" t="s">
        <v>51</v>
      </c>
      <c r="H120" s="24"/>
      <c r="I120" s="24"/>
    </row>
    <row r="121" spans="1:9" ht="24" thickBot="1" x14ac:dyDescent="0.4">
      <c r="A121" s="20"/>
      <c r="B121" s="20"/>
      <c r="C121" s="20"/>
      <c r="D121" s="21">
        <v>9995</v>
      </c>
      <c r="E121" s="21">
        <v>2288</v>
      </c>
      <c r="F121" s="22">
        <v>297</v>
      </c>
      <c r="G121" s="51" t="s">
        <v>52</v>
      </c>
      <c r="H121" s="24"/>
      <c r="I121" s="24"/>
    </row>
    <row r="122" spans="1:9" ht="24" thickBot="1" x14ac:dyDescent="0.4">
      <c r="A122" s="124"/>
      <c r="B122" s="115"/>
      <c r="C122" s="115"/>
      <c r="D122" s="125"/>
      <c r="E122" s="116"/>
      <c r="F122" s="126"/>
      <c r="G122" s="72" t="s">
        <v>83</v>
      </c>
      <c r="H122" s="73">
        <f>SUM(H94:H121)</f>
        <v>915143.08000000007</v>
      </c>
      <c r="I122" s="74">
        <f>SUM(I94:I121)</f>
        <v>915143.08000000007</v>
      </c>
    </row>
    <row r="123" spans="1:9" ht="23.25" x14ac:dyDescent="0.35">
      <c r="A123" s="59"/>
      <c r="B123" s="60"/>
      <c r="C123" s="60"/>
      <c r="D123" s="61"/>
      <c r="E123" s="61"/>
      <c r="F123" s="62"/>
      <c r="G123" s="127" t="s">
        <v>54</v>
      </c>
      <c r="H123" s="64"/>
      <c r="I123" s="128"/>
    </row>
    <row r="124" spans="1:9" ht="23.25" x14ac:dyDescent="0.35">
      <c r="A124" s="20"/>
      <c r="B124" s="20"/>
      <c r="C124" s="20"/>
      <c r="D124" s="21">
        <v>9995</v>
      </c>
      <c r="E124" s="21">
        <v>2311</v>
      </c>
      <c r="F124" s="22">
        <v>311</v>
      </c>
      <c r="G124" s="23" t="s">
        <v>55</v>
      </c>
      <c r="H124" s="24">
        <v>77324.240000000005</v>
      </c>
      <c r="I124" s="24">
        <v>77324.240000000005</v>
      </c>
    </row>
    <row r="125" spans="1:9" ht="23.25" x14ac:dyDescent="0.35">
      <c r="A125" s="20"/>
      <c r="B125" s="20"/>
      <c r="C125" s="20"/>
      <c r="D125" s="21">
        <v>9995</v>
      </c>
      <c r="E125" s="21">
        <v>2323</v>
      </c>
      <c r="F125" s="22">
        <v>323</v>
      </c>
      <c r="G125" s="23" t="s">
        <v>56</v>
      </c>
      <c r="H125" s="24">
        <v>7552</v>
      </c>
      <c r="I125" s="24">
        <v>7552</v>
      </c>
    </row>
    <row r="126" spans="1:9" ht="23.25" x14ac:dyDescent="0.35">
      <c r="A126" s="20"/>
      <c r="B126" s="20"/>
      <c r="C126" s="20"/>
      <c r="D126" s="21">
        <v>9995</v>
      </c>
      <c r="E126" s="21">
        <v>2331</v>
      </c>
      <c r="F126" s="22">
        <v>331</v>
      </c>
      <c r="G126" s="23" t="s">
        <v>57</v>
      </c>
      <c r="H126" s="24"/>
      <c r="I126" s="24"/>
    </row>
    <row r="127" spans="1:9" ht="23.25" x14ac:dyDescent="0.35">
      <c r="A127" s="20"/>
      <c r="B127" s="20"/>
      <c r="C127" s="20"/>
      <c r="D127" s="21">
        <v>9995</v>
      </c>
      <c r="E127" s="21">
        <v>2334</v>
      </c>
      <c r="F127" s="52">
        <v>334</v>
      </c>
      <c r="G127" s="23" t="s">
        <v>58</v>
      </c>
      <c r="H127" s="24"/>
      <c r="I127" s="24"/>
    </row>
    <row r="128" spans="1:9" ht="23.25" x14ac:dyDescent="0.35">
      <c r="A128" s="20"/>
      <c r="B128" s="20"/>
      <c r="C128" s="20"/>
      <c r="D128" s="21">
        <v>9995</v>
      </c>
      <c r="E128" s="21">
        <v>2341</v>
      </c>
      <c r="F128" s="22">
        <v>343</v>
      </c>
      <c r="G128" s="23" t="s">
        <v>59</v>
      </c>
      <c r="H128" s="24"/>
      <c r="I128" s="24"/>
    </row>
    <row r="129" spans="1:9" ht="23.25" x14ac:dyDescent="0.35">
      <c r="A129" s="20"/>
      <c r="B129" s="20"/>
      <c r="C129" s="20"/>
      <c r="D129" s="21">
        <v>9995</v>
      </c>
      <c r="E129" s="21">
        <v>2353</v>
      </c>
      <c r="F129" s="22">
        <v>353</v>
      </c>
      <c r="G129" s="23" t="s">
        <v>60</v>
      </c>
      <c r="H129" s="24"/>
      <c r="I129" s="24"/>
    </row>
    <row r="130" spans="1:9" ht="23.25" x14ac:dyDescent="0.35">
      <c r="A130" s="20"/>
      <c r="B130" s="20"/>
      <c r="C130" s="20"/>
      <c r="D130" s="21">
        <v>9995</v>
      </c>
      <c r="E130" s="21">
        <v>2371</v>
      </c>
      <c r="F130" s="22">
        <v>341</v>
      </c>
      <c r="G130" s="23" t="s">
        <v>61</v>
      </c>
      <c r="H130" s="24">
        <v>9200</v>
      </c>
      <c r="I130" s="24">
        <v>9200</v>
      </c>
    </row>
    <row r="131" spans="1:9" ht="23.25" x14ac:dyDescent="0.35">
      <c r="A131" s="20"/>
      <c r="B131" s="20"/>
      <c r="C131" s="20"/>
      <c r="D131" s="21">
        <v>9995</v>
      </c>
      <c r="E131" s="21">
        <v>2391</v>
      </c>
      <c r="F131" s="22">
        <v>391</v>
      </c>
      <c r="G131" s="23" t="s">
        <v>62</v>
      </c>
      <c r="H131" s="24">
        <v>8440.75</v>
      </c>
      <c r="I131" s="24">
        <v>8440.75</v>
      </c>
    </row>
    <row r="132" spans="1:9" ht="23.25" x14ac:dyDescent="0.35">
      <c r="A132" s="20"/>
      <c r="B132" s="20"/>
      <c r="C132" s="20"/>
      <c r="D132" s="21">
        <v>9995</v>
      </c>
      <c r="E132" s="25">
        <v>2392</v>
      </c>
      <c r="F132" s="22" t="s">
        <v>84</v>
      </c>
      <c r="G132" s="23" t="s">
        <v>85</v>
      </c>
      <c r="H132" s="24">
        <v>1305</v>
      </c>
      <c r="I132" s="24">
        <v>1305</v>
      </c>
    </row>
    <row r="133" spans="1:9" ht="23.25" x14ac:dyDescent="0.35">
      <c r="A133" s="20"/>
      <c r="B133" s="20"/>
      <c r="C133" s="20"/>
      <c r="D133" s="21">
        <v>9995</v>
      </c>
      <c r="E133" s="21">
        <v>2394</v>
      </c>
      <c r="F133" s="22">
        <v>394</v>
      </c>
      <c r="G133" s="23" t="s">
        <v>65</v>
      </c>
      <c r="H133" s="24"/>
      <c r="I133" s="24"/>
    </row>
    <row r="134" spans="1:9" ht="23.25" x14ac:dyDescent="0.35">
      <c r="A134" s="20"/>
      <c r="B134" s="20"/>
      <c r="C134" s="20"/>
      <c r="D134" s="21">
        <v>9995</v>
      </c>
      <c r="E134" s="21">
        <v>2395</v>
      </c>
      <c r="F134" s="22">
        <v>395</v>
      </c>
      <c r="G134" s="23" t="s">
        <v>66</v>
      </c>
      <c r="H134" s="24">
        <v>803</v>
      </c>
      <c r="I134" s="24">
        <v>803</v>
      </c>
    </row>
    <row r="135" spans="1:9" ht="23.25" x14ac:dyDescent="0.35">
      <c r="A135" s="20"/>
      <c r="B135" s="20"/>
      <c r="C135" s="20"/>
      <c r="D135" s="21">
        <v>9995</v>
      </c>
      <c r="E135" s="21">
        <v>2396</v>
      </c>
      <c r="F135" s="22">
        <v>396</v>
      </c>
      <c r="G135" s="23" t="s">
        <v>67</v>
      </c>
      <c r="H135" s="24"/>
      <c r="I135" s="24"/>
    </row>
    <row r="136" spans="1:9" ht="24" thickBot="1" x14ac:dyDescent="0.4">
      <c r="A136" s="66"/>
      <c r="B136" s="66"/>
      <c r="C136" s="66"/>
      <c r="D136" s="26">
        <v>9995</v>
      </c>
      <c r="E136" s="26">
        <v>2399</v>
      </c>
      <c r="F136" s="27">
        <v>399</v>
      </c>
      <c r="G136" s="28" t="s">
        <v>68</v>
      </c>
      <c r="H136" s="29"/>
      <c r="I136" s="29"/>
    </row>
    <row r="137" spans="1:9" ht="24" thickBot="1" x14ac:dyDescent="0.4">
      <c r="A137" s="67"/>
      <c r="B137" s="68"/>
      <c r="C137" s="68"/>
      <c r="D137" s="69"/>
      <c r="E137" s="70"/>
      <c r="F137" s="71"/>
      <c r="G137" s="72" t="s">
        <v>86</v>
      </c>
      <c r="H137" s="74">
        <f>SUM(H124:H136)</f>
        <v>104624.99</v>
      </c>
      <c r="I137" s="74">
        <f>SUM(I124:I136)</f>
        <v>104624.99</v>
      </c>
    </row>
    <row r="138" spans="1:9" ht="23.25" x14ac:dyDescent="0.35">
      <c r="A138" s="59"/>
      <c r="B138" s="60"/>
      <c r="C138" s="60"/>
      <c r="D138" s="75"/>
      <c r="E138" s="75"/>
      <c r="F138" s="62"/>
      <c r="G138" s="48" t="s">
        <v>70</v>
      </c>
      <c r="H138" s="76"/>
      <c r="I138" s="65"/>
    </row>
    <row r="139" spans="1:9" ht="23.25" x14ac:dyDescent="0.35">
      <c r="A139" s="20"/>
      <c r="B139" s="20"/>
      <c r="C139" s="20"/>
      <c r="D139" s="21">
        <v>9995</v>
      </c>
      <c r="E139" s="21">
        <v>2611</v>
      </c>
      <c r="F139" s="22">
        <v>12617</v>
      </c>
      <c r="G139" s="23" t="s">
        <v>71</v>
      </c>
      <c r="H139" s="24">
        <v>36889.160000000003</v>
      </c>
      <c r="I139" s="24">
        <v>36889.160000000003</v>
      </c>
    </row>
    <row r="140" spans="1:9" ht="23.25" x14ac:dyDescent="0.35">
      <c r="A140" s="20"/>
      <c r="B140" s="20"/>
      <c r="C140" s="20"/>
      <c r="D140" s="21">
        <v>9995</v>
      </c>
      <c r="E140" s="21">
        <v>2613</v>
      </c>
      <c r="F140" s="52">
        <v>614</v>
      </c>
      <c r="G140" s="23" t="s">
        <v>72</v>
      </c>
      <c r="H140" s="24"/>
      <c r="I140" s="24"/>
    </row>
    <row r="141" spans="1:9" ht="23.25" x14ac:dyDescent="0.35">
      <c r="A141" s="20"/>
      <c r="B141" s="20"/>
      <c r="C141" s="20"/>
      <c r="D141" s="21">
        <v>9995</v>
      </c>
      <c r="E141" s="21">
        <v>2641</v>
      </c>
      <c r="F141" s="52">
        <v>613</v>
      </c>
      <c r="G141" s="23" t="s">
        <v>73</v>
      </c>
      <c r="H141" s="24"/>
      <c r="I141" s="24"/>
    </row>
    <row r="142" spans="1:9" ht="23.25" x14ac:dyDescent="0.35">
      <c r="A142" s="20"/>
      <c r="B142" s="20"/>
      <c r="C142" s="20"/>
      <c r="D142" s="21">
        <v>9995</v>
      </c>
      <c r="E142" s="21">
        <v>2655</v>
      </c>
      <c r="F142" s="22">
        <v>616</v>
      </c>
      <c r="G142" s="23" t="s">
        <v>74</v>
      </c>
      <c r="H142" s="24"/>
      <c r="I142" s="24"/>
    </row>
    <row r="143" spans="1:9" ht="23.25" x14ac:dyDescent="0.35">
      <c r="A143" s="20"/>
      <c r="B143" s="20"/>
      <c r="C143" s="20"/>
      <c r="D143" s="21">
        <v>9995</v>
      </c>
      <c r="E143" s="21">
        <v>2657</v>
      </c>
      <c r="F143" s="22">
        <v>618</v>
      </c>
      <c r="G143" s="23" t="s">
        <v>75</v>
      </c>
      <c r="H143" s="24"/>
      <c r="I143" s="24"/>
    </row>
    <row r="144" spans="1:9" ht="23.25" x14ac:dyDescent="0.35">
      <c r="A144" s="20"/>
      <c r="B144" s="20"/>
      <c r="C144" s="20"/>
      <c r="D144" s="21">
        <v>9995</v>
      </c>
      <c r="E144" s="21">
        <v>2658</v>
      </c>
      <c r="F144" s="22">
        <v>619</v>
      </c>
      <c r="G144" s="23" t="s">
        <v>76</v>
      </c>
      <c r="H144" s="24">
        <v>20020.96</v>
      </c>
      <c r="I144" s="24">
        <v>20020.96</v>
      </c>
    </row>
    <row r="145" spans="1:12" ht="23.25" x14ac:dyDescent="0.35">
      <c r="A145" s="20"/>
      <c r="B145" s="20"/>
      <c r="C145" s="20"/>
      <c r="D145" s="21">
        <v>9995</v>
      </c>
      <c r="E145" s="21">
        <v>2683</v>
      </c>
      <c r="F145" s="22">
        <v>694</v>
      </c>
      <c r="G145" s="28" t="s">
        <v>77</v>
      </c>
      <c r="H145" s="24"/>
      <c r="I145" s="24"/>
    </row>
    <row r="146" spans="1:12" ht="24" thickBot="1" x14ac:dyDescent="0.4">
      <c r="A146" s="20"/>
      <c r="B146" s="20"/>
      <c r="C146" s="20"/>
      <c r="D146" s="21">
        <v>9995</v>
      </c>
      <c r="E146" s="25">
        <v>2712</v>
      </c>
      <c r="F146" s="22">
        <v>622</v>
      </c>
      <c r="G146" s="23" t="s">
        <v>79</v>
      </c>
      <c r="H146" s="24"/>
      <c r="I146" s="24"/>
    </row>
    <row r="147" spans="1:12" ht="24" thickBot="1" x14ac:dyDescent="0.4">
      <c r="A147" s="67"/>
      <c r="B147" s="68"/>
      <c r="C147" s="68"/>
      <c r="D147" s="78"/>
      <c r="E147" s="79"/>
      <c r="F147" s="71"/>
      <c r="G147" s="72" t="s">
        <v>80</v>
      </c>
      <c r="H147" s="73">
        <f>SUM(H139:H146)</f>
        <v>56910.12</v>
      </c>
      <c r="I147" s="80">
        <f>SUM(I139:I146)</f>
        <v>56910.12</v>
      </c>
    </row>
    <row r="148" spans="1:12" ht="23.25" x14ac:dyDescent="0.35">
      <c r="A148" s="129"/>
      <c r="B148" s="129"/>
      <c r="C148" s="129"/>
      <c r="D148" s="130"/>
      <c r="E148" s="130"/>
      <c r="F148" s="131"/>
      <c r="G148" s="132"/>
      <c r="H148" s="133"/>
      <c r="I148" s="134"/>
    </row>
    <row r="149" spans="1:12" ht="24" thickBot="1" x14ac:dyDescent="0.4">
      <c r="A149" s="129"/>
      <c r="B149" s="129"/>
      <c r="C149" s="129"/>
      <c r="D149" s="130"/>
      <c r="E149" s="130"/>
      <c r="F149" s="131"/>
      <c r="G149" s="132"/>
      <c r="H149" s="133"/>
      <c r="I149" s="134"/>
    </row>
    <row r="150" spans="1:12" ht="24" thickBot="1" x14ac:dyDescent="0.4">
      <c r="A150" s="67"/>
      <c r="B150" s="68"/>
      <c r="C150" s="68"/>
      <c r="D150" s="135"/>
      <c r="E150" s="136"/>
      <c r="F150" s="137"/>
      <c r="G150" s="72" t="s">
        <v>87</v>
      </c>
      <c r="H150" s="138">
        <f>+H147+H137+H122+H91</f>
        <v>13411369.189999999</v>
      </c>
      <c r="I150" s="139">
        <f>+I147+I137+I122+I91</f>
        <v>13411369.189999999</v>
      </c>
      <c r="L150" s="200">
        <f>+H150-I150</f>
        <v>0</v>
      </c>
    </row>
    <row r="151" spans="1:12" ht="23.25" x14ac:dyDescent="0.35">
      <c r="A151" s="140"/>
      <c r="B151" s="140"/>
      <c r="C151" s="140"/>
      <c r="D151" s="140"/>
      <c r="E151" s="140"/>
      <c r="F151" s="141"/>
      <c r="G151" s="140"/>
      <c r="H151" s="142"/>
      <c r="I151" s="143"/>
    </row>
    <row r="152" spans="1:12" ht="24" thickBot="1" x14ac:dyDescent="0.4">
      <c r="A152" s="144"/>
      <c r="B152" s="144"/>
      <c r="C152" s="144"/>
      <c r="D152" s="144"/>
      <c r="E152" s="144"/>
      <c r="F152" s="145"/>
      <c r="G152" s="146"/>
      <c r="H152" s="147"/>
      <c r="I152" s="148"/>
    </row>
    <row r="153" spans="1:12" ht="24" thickBot="1" x14ac:dyDescent="0.4">
      <c r="A153" s="99"/>
      <c r="B153" s="100"/>
      <c r="C153" s="100"/>
      <c r="D153" s="100"/>
      <c r="E153" s="100"/>
      <c r="F153" s="102"/>
      <c r="G153" s="93"/>
      <c r="H153" s="93" t="s">
        <v>7</v>
      </c>
      <c r="I153" s="149" t="s">
        <v>8</v>
      </c>
    </row>
    <row r="154" spans="1:12" ht="23.25" x14ac:dyDescent="0.35">
      <c r="A154" s="150" t="s">
        <v>2</v>
      </c>
      <c r="B154" s="151" t="s">
        <v>3</v>
      </c>
      <c r="C154" s="151" t="s">
        <v>88</v>
      </c>
      <c r="D154" s="151" t="s">
        <v>5</v>
      </c>
      <c r="E154" s="151" t="s">
        <v>89</v>
      </c>
      <c r="F154" s="152" t="s">
        <v>89</v>
      </c>
      <c r="G154" s="153" t="s">
        <v>90</v>
      </c>
      <c r="H154" s="154"/>
      <c r="I154" s="155"/>
    </row>
    <row r="155" spans="1:12" ht="23.25" x14ac:dyDescent="0.35">
      <c r="A155" s="156">
        <v>98</v>
      </c>
      <c r="B155" s="157"/>
      <c r="C155" s="157"/>
      <c r="D155" s="157">
        <v>9995</v>
      </c>
      <c r="E155" s="157">
        <v>2412</v>
      </c>
      <c r="F155" s="158">
        <v>421</v>
      </c>
      <c r="G155" s="159" t="s">
        <v>91</v>
      </c>
      <c r="H155" s="160">
        <v>13000</v>
      </c>
      <c r="I155" s="160">
        <v>13000</v>
      </c>
    </row>
    <row r="156" spans="1:12" ht="23.25" x14ac:dyDescent="0.35">
      <c r="A156" s="157"/>
      <c r="B156" s="157"/>
      <c r="C156" s="157"/>
      <c r="D156" s="161">
        <v>9995</v>
      </c>
      <c r="E156" s="161">
        <v>2414</v>
      </c>
      <c r="F156" s="162">
        <v>424</v>
      </c>
      <c r="G156" s="163" t="s">
        <v>92</v>
      </c>
      <c r="H156" s="160">
        <v>282269.69</v>
      </c>
      <c r="I156" s="160">
        <v>282269.69</v>
      </c>
    </row>
    <row r="157" spans="1:12" ht="24" thickBot="1" x14ac:dyDescent="0.4">
      <c r="A157" s="164"/>
      <c r="B157" s="164"/>
      <c r="C157" s="164"/>
      <c r="D157" s="165">
        <v>9995</v>
      </c>
      <c r="E157" s="165">
        <v>2416</v>
      </c>
      <c r="F157" s="166">
        <v>426</v>
      </c>
      <c r="G157" s="167" t="s">
        <v>93</v>
      </c>
      <c r="H157" s="168">
        <v>55000</v>
      </c>
      <c r="I157" s="168">
        <v>55000</v>
      </c>
    </row>
    <row r="158" spans="1:12" ht="24" thickBot="1" x14ac:dyDescent="0.4">
      <c r="A158" s="169"/>
      <c r="B158" s="170"/>
      <c r="C158" s="170"/>
      <c r="D158" s="171"/>
      <c r="E158" s="171"/>
      <c r="F158" s="172"/>
      <c r="G158" s="173" t="s">
        <v>94</v>
      </c>
      <c r="H158" s="174">
        <f>SUM(H155:H157)</f>
        <v>350269.69</v>
      </c>
      <c r="I158" s="175">
        <f>SUM(I155:I157)</f>
        <v>350269.69</v>
      </c>
    </row>
    <row r="159" spans="1:12" ht="24" thickBot="1" x14ac:dyDescent="0.4">
      <c r="A159" s="176"/>
      <c r="B159" s="176"/>
      <c r="C159" s="176"/>
      <c r="D159" s="177"/>
      <c r="E159" s="177"/>
      <c r="F159" s="177"/>
      <c r="G159" s="178"/>
      <c r="H159" s="148"/>
      <c r="I159" s="148"/>
    </row>
    <row r="160" spans="1:12" ht="24" thickBot="1" x14ac:dyDescent="0.4">
      <c r="A160" s="67"/>
      <c r="B160" s="68"/>
      <c r="C160" s="68"/>
      <c r="D160" s="79"/>
      <c r="E160" s="82"/>
      <c r="F160" s="179"/>
      <c r="G160" s="180" t="s">
        <v>95</v>
      </c>
      <c r="H160" s="139">
        <f>+H158+H150+H75</f>
        <v>84401680.299999997</v>
      </c>
      <c r="I160" s="139">
        <f>+I158+I150+I75</f>
        <v>81892917.929999992</v>
      </c>
      <c r="L160" s="200">
        <f>+H160-I160</f>
        <v>2508762.3700000048</v>
      </c>
    </row>
    <row r="161" spans="1:12" ht="23.25" x14ac:dyDescent="0.35">
      <c r="A161" s="176"/>
      <c r="B161" s="176"/>
      <c r="C161" s="176"/>
      <c r="D161" s="177"/>
      <c r="E161" s="177"/>
      <c r="F161" s="177"/>
      <c r="G161" s="178"/>
      <c r="H161" s="148"/>
      <c r="I161" s="148"/>
    </row>
    <row r="162" spans="1:12" ht="24" thickBot="1" x14ac:dyDescent="0.4">
      <c r="A162" s="140"/>
      <c r="B162" s="140"/>
      <c r="C162" s="140"/>
      <c r="D162" s="140"/>
      <c r="E162" s="140"/>
      <c r="F162" s="140"/>
      <c r="G162" s="146"/>
      <c r="H162" s="146"/>
      <c r="I162" s="140"/>
    </row>
    <row r="163" spans="1:12" ht="24" thickBot="1" x14ac:dyDescent="0.4">
      <c r="A163" s="206" t="s">
        <v>96</v>
      </c>
      <c r="B163" s="207"/>
      <c r="C163" s="207"/>
      <c r="D163" s="207"/>
      <c r="E163" s="207"/>
      <c r="F163" s="208"/>
      <c r="G163" s="181" t="s">
        <v>97</v>
      </c>
      <c r="H163" s="98" t="s">
        <v>7</v>
      </c>
      <c r="I163" s="98" t="s">
        <v>8</v>
      </c>
    </row>
    <row r="164" spans="1:12" ht="24" thickBot="1" x14ac:dyDescent="0.4">
      <c r="A164" s="182" t="s">
        <v>98</v>
      </c>
      <c r="B164" s="183"/>
      <c r="C164" s="183" t="s">
        <v>99</v>
      </c>
      <c r="D164" s="183"/>
      <c r="E164" s="184"/>
      <c r="F164" s="185"/>
      <c r="G164" s="181" t="s">
        <v>100</v>
      </c>
      <c r="H164" s="186"/>
      <c r="I164" s="186"/>
    </row>
    <row r="165" spans="1:12" ht="23.25" x14ac:dyDescent="0.35">
      <c r="A165" s="8" t="s">
        <v>2</v>
      </c>
      <c r="B165" s="9" t="s">
        <v>3</v>
      </c>
      <c r="C165" s="9" t="s">
        <v>88</v>
      </c>
      <c r="D165" s="9" t="s">
        <v>5</v>
      </c>
      <c r="E165" s="187"/>
      <c r="F165" s="188" t="s">
        <v>89</v>
      </c>
      <c r="G165" s="189" t="s">
        <v>90</v>
      </c>
      <c r="H165" s="190"/>
      <c r="I165" s="191"/>
    </row>
    <row r="166" spans="1:12" ht="23.25" x14ac:dyDescent="0.35">
      <c r="A166" s="157"/>
      <c r="B166" s="157"/>
      <c r="C166" s="157"/>
      <c r="D166" s="157">
        <v>9995</v>
      </c>
      <c r="E166" s="157"/>
      <c r="F166" s="157">
        <v>741</v>
      </c>
      <c r="G166" s="159" t="s">
        <v>101</v>
      </c>
      <c r="H166" s="160"/>
      <c r="I166" s="160"/>
    </row>
    <row r="167" spans="1:12" ht="23.25" x14ac:dyDescent="0.35">
      <c r="A167" s="157"/>
      <c r="B167" s="157"/>
      <c r="C167" s="157"/>
      <c r="D167" s="157">
        <v>9995</v>
      </c>
      <c r="E167" s="157"/>
      <c r="F167" s="157">
        <v>841</v>
      </c>
      <c r="G167" s="159" t="s">
        <v>102</v>
      </c>
      <c r="H167" s="160"/>
      <c r="I167" s="160"/>
    </row>
    <row r="168" spans="1:12" ht="24" thickBot="1" x14ac:dyDescent="0.4">
      <c r="A168" s="164"/>
      <c r="B168" s="164"/>
      <c r="C168" s="164"/>
      <c r="D168" s="164">
        <v>9995</v>
      </c>
      <c r="E168" s="164"/>
      <c r="F168" s="164">
        <v>871</v>
      </c>
      <c r="G168" s="192" t="s">
        <v>103</v>
      </c>
      <c r="H168" s="168"/>
      <c r="I168" s="168">
        <v>1270152</v>
      </c>
    </row>
    <row r="169" spans="1:12" ht="24" thickBot="1" x14ac:dyDescent="0.4">
      <c r="A169" s="169"/>
      <c r="B169" s="170"/>
      <c r="C169" s="170"/>
      <c r="D169" s="193"/>
      <c r="E169" s="194"/>
      <c r="F169" s="195"/>
      <c r="G169" s="196" t="s">
        <v>94</v>
      </c>
      <c r="H169" s="174">
        <f>SUM(H166:H168)</f>
        <v>0</v>
      </c>
      <c r="I169" s="175">
        <f>SUM(I166:I168)</f>
        <v>1270152</v>
      </c>
    </row>
    <row r="170" spans="1:12" ht="24" thickBot="1" x14ac:dyDescent="0.4">
      <c r="A170" s="140"/>
      <c r="B170" s="140"/>
      <c r="C170" s="140"/>
      <c r="D170" s="140"/>
      <c r="E170" s="140"/>
      <c r="F170" s="140"/>
      <c r="G170" s="140"/>
      <c r="H170" s="140"/>
      <c r="I170" s="140"/>
    </row>
    <row r="171" spans="1:12" ht="24" thickBot="1" x14ac:dyDescent="0.4">
      <c r="A171" s="67"/>
      <c r="B171" s="68"/>
      <c r="C171" s="68"/>
      <c r="D171" s="79"/>
      <c r="E171" s="82"/>
      <c r="F171" s="179"/>
      <c r="G171" s="180" t="s">
        <v>104</v>
      </c>
      <c r="H171" s="197">
        <f>+H169+H160</f>
        <v>84401680.299999997</v>
      </c>
      <c r="I171" s="198">
        <f>+I169+I160</f>
        <v>83163069.929999992</v>
      </c>
      <c r="L171" s="201">
        <f>+H171-I171</f>
        <v>1238610.3700000048</v>
      </c>
    </row>
  </sheetData>
  <mergeCells count="3">
    <mergeCell ref="A1:I1"/>
    <mergeCell ref="A2:I2"/>
    <mergeCell ref="A163:F163"/>
  </mergeCells>
  <pageMargins left="0.7" right="0.7" top="0.75" bottom="0.75" header="0.3" footer="0.3"/>
  <pageSetup paperSize="9" scale="3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view="pageBreakPreview" topLeftCell="D82" zoomScale="60" zoomScaleNormal="100" workbookViewId="0">
      <selection activeCell="H171" sqref="H171"/>
    </sheetView>
  </sheetViews>
  <sheetFormatPr baseColWidth="10" defaultRowHeight="15" x14ac:dyDescent="0.25"/>
  <cols>
    <col min="5" max="5" width="18.140625" bestFit="1" customWidth="1"/>
    <col min="6" max="6" width="30.42578125" bestFit="1" customWidth="1"/>
    <col min="7" max="7" width="129.28515625" bestFit="1" customWidth="1"/>
    <col min="8" max="8" width="25.85546875" bestFit="1" customWidth="1"/>
    <col min="9" max="9" width="21.85546875" bestFit="1" customWidth="1"/>
    <col min="10" max="10" width="16.42578125" customWidth="1"/>
  </cols>
  <sheetData>
    <row r="1" spans="1:10" ht="23.25" thickBot="1" x14ac:dyDescent="0.35">
      <c r="A1" s="204" t="s">
        <v>0</v>
      </c>
      <c r="B1" s="205"/>
      <c r="C1" s="205"/>
      <c r="D1" s="205"/>
      <c r="E1" s="205"/>
      <c r="F1" s="205"/>
      <c r="G1" s="205"/>
      <c r="H1" s="205"/>
      <c r="I1" s="205"/>
    </row>
    <row r="2" spans="1:10" ht="23.25" thickBot="1" x14ac:dyDescent="0.35">
      <c r="A2" s="204" t="s">
        <v>109</v>
      </c>
      <c r="B2" s="205"/>
      <c r="C2" s="205"/>
      <c r="D2" s="205"/>
      <c r="E2" s="205"/>
      <c r="F2" s="205"/>
      <c r="G2" s="205"/>
      <c r="H2" s="205"/>
      <c r="I2" s="205"/>
    </row>
    <row r="3" spans="1:10" ht="24" thickBot="1" x14ac:dyDescent="0.4">
      <c r="A3" s="1" t="s">
        <v>1</v>
      </c>
      <c r="B3" s="2"/>
      <c r="C3" s="3">
        <v>5139</v>
      </c>
      <c r="D3" s="4"/>
      <c r="E3" s="4"/>
      <c r="F3" s="4"/>
      <c r="G3" s="5"/>
      <c r="H3" s="6"/>
      <c r="I3" s="7"/>
    </row>
    <row r="4" spans="1:10" ht="24" thickBot="1" x14ac:dyDescent="0.4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6</v>
      </c>
      <c r="G4" s="10"/>
      <c r="H4" s="11" t="s">
        <v>7</v>
      </c>
      <c r="I4" s="12" t="s">
        <v>8</v>
      </c>
    </row>
    <row r="5" spans="1:10" ht="23.25" x14ac:dyDescent="0.35">
      <c r="A5" s="13">
        <v>11</v>
      </c>
      <c r="B5" s="14"/>
      <c r="C5" s="15">
        <v>1</v>
      </c>
      <c r="D5" s="14"/>
      <c r="E5" s="14">
        <v>2014</v>
      </c>
      <c r="F5" s="16">
        <v>2013</v>
      </c>
      <c r="G5" s="17" t="s">
        <v>9</v>
      </c>
      <c r="H5" s="18"/>
      <c r="I5" s="19"/>
    </row>
    <row r="6" spans="1:10" ht="23.25" x14ac:dyDescent="0.35">
      <c r="A6" s="20"/>
      <c r="B6" s="20"/>
      <c r="C6" s="20"/>
      <c r="D6" s="21">
        <v>9995</v>
      </c>
      <c r="E6" s="21">
        <v>2111</v>
      </c>
      <c r="F6" s="22">
        <v>111</v>
      </c>
      <c r="G6" s="23" t="s">
        <v>10</v>
      </c>
      <c r="H6" s="24">
        <v>18236954.440000001</v>
      </c>
      <c r="I6" s="24">
        <v>17843919.100000001</v>
      </c>
      <c r="J6" s="199">
        <f>+H6-I6</f>
        <v>393035.33999999985</v>
      </c>
    </row>
    <row r="7" spans="1:10" ht="23.25" x14ac:dyDescent="0.35">
      <c r="A7" s="20"/>
      <c r="B7" s="20"/>
      <c r="C7" s="20"/>
      <c r="D7" s="21">
        <v>9995</v>
      </c>
      <c r="E7" s="21">
        <v>2112</v>
      </c>
      <c r="F7" s="22">
        <v>123</v>
      </c>
      <c r="G7" s="23" t="s">
        <v>11</v>
      </c>
      <c r="H7" s="24">
        <v>31448.52</v>
      </c>
      <c r="I7" s="24">
        <v>31448.52</v>
      </c>
      <c r="J7" s="199">
        <f t="shared" ref="J7:J70" si="0">+H7-I7</f>
        <v>0</v>
      </c>
    </row>
    <row r="8" spans="1:10" ht="23.25" x14ac:dyDescent="0.35">
      <c r="A8" s="20"/>
      <c r="B8" s="20"/>
      <c r="C8" s="20"/>
      <c r="D8" s="21">
        <v>9995</v>
      </c>
      <c r="E8" s="21">
        <v>2114</v>
      </c>
      <c r="F8" s="22">
        <v>181</v>
      </c>
      <c r="G8" s="23" t="s">
        <v>12</v>
      </c>
      <c r="H8" s="24">
        <v>28317.53</v>
      </c>
      <c r="I8" s="24">
        <v>28317.53</v>
      </c>
      <c r="J8" s="199">
        <f t="shared" si="0"/>
        <v>0</v>
      </c>
    </row>
    <row r="9" spans="1:10" ht="23.25" x14ac:dyDescent="0.35">
      <c r="A9" s="20"/>
      <c r="B9" s="20"/>
      <c r="C9" s="20"/>
      <c r="D9" s="21">
        <v>9995</v>
      </c>
      <c r="E9" s="21">
        <v>2115</v>
      </c>
      <c r="F9" s="22">
        <v>183</v>
      </c>
      <c r="G9" s="23" t="s">
        <v>13</v>
      </c>
      <c r="H9" s="24">
        <v>2657088.9500000002</v>
      </c>
      <c r="I9" s="24">
        <v>2657088.9500000002</v>
      </c>
      <c r="J9" s="199">
        <f t="shared" si="0"/>
        <v>0</v>
      </c>
    </row>
    <row r="10" spans="1:10" ht="23.25" x14ac:dyDescent="0.35">
      <c r="A10" s="20"/>
      <c r="B10" s="20"/>
      <c r="C10" s="20"/>
      <c r="D10" s="21">
        <v>9995</v>
      </c>
      <c r="E10" s="21">
        <v>2116</v>
      </c>
      <c r="F10" s="22">
        <v>184</v>
      </c>
      <c r="G10" s="23" t="s">
        <v>14</v>
      </c>
      <c r="H10" s="24">
        <v>897043.23</v>
      </c>
      <c r="I10" s="24">
        <v>897043.23</v>
      </c>
      <c r="J10" s="199">
        <f t="shared" si="0"/>
        <v>0</v>
      </c>
    </row>
    <row r="11" spans="1:10" ht="23.25" x14ac:dyDescent="0.35">
      <c r="A11" s="20"/>
      <c r="B11" s="20"/>
      <c r="C11" s="20"/>
      <c r="D11" s="21">
        <v>9995</v>
      </c>
      <c r="E11" s="25">
        <v>2122</v>
      </c>
      <c r="F11" s="22" t="s">
        <v>15</v>
      </c>
      <c r="G11" s="23" t="s">
        <v>16</v>
      </c>
      <c r="H11" s="24"/>
      <c r="I11" s="24"/>
      <c r="J11" s="199">
        <f t="shared" si="0"/>
        <v>0</v>
      </c>
    </row>
    <row r="12" spans="1:10" ht="23.25" x14ac:dyDescent="0.35">
      <c r="A12" s="20"/>
      <c r="B12" s="20"/>
      <c r="C12" s="20"/>
      <c r="D12" s="21">
        <v>9995</v>
      </c>
      <c r="E12" s="25">
        <v>2132</v>
      </c>
      <c r="F12" s="22">
        <v>161</v>
      </c>
      <c r="G12" s="23" t="s">
        <v>17</v>
      </c>
      <c r="H12" s="24">
        <v>243405.69</v>
      </c>
      <c r="I12" s="24">
        <v>243405.69</v>
      </c>
      <c r="J12" s="199">
        <f t="shared" si="0"/>
        <v>0</v>
      </c>
    </row>
    <row r="13" spans="1:10" ht="23.25" x14ac:dyDescent="0.35">
      <c r="A13" s="20"/>
      <c r="B13" s="20"/>
      <c r="C13" s="20"/>
      <c r="D13" s="21">
        <v>9995</v>
      </c>
      <c r="E13" s="21">
        <v>2141</v>
      </c>
      <c r="F13" s="22">
        <v>182</v>
      </c>
      <c r="G13" s="23" t="s">
        <v>18</v>
      </c>
      <c r="H13" s="24"/>
      <c r="I13" s="24"/>
      <c r="J13" s="199">
        <f t="shared" si="0"/>
        <v>0</v>
      </c>
    </row>
    <row r="14" spans="1:10" ht="23.25" x14ac:dyDescent="0.35">
      <c r="A14" s="20"/>
      <c r="B14" s="20"/>
      <c r="C14" s="20"/>
      <c r="D14" s="21">
        <v>9995</v>
      </c>
      <c r="E14" s="21">
        <v>2151</v>
      </c>
      <c r="F14" s="22">
        <v>191</v>
      </c>
      <c r="G14" s="23" t="s">
        <v>19</v>
      </c>
      <c r="H14" s="24">
        <v>3316265.95</v>
      </c>
      <c r="I14" s="24">
        <v>3293293.95</v>
      </c>
      <c r="J14" s="199">
        <f t="shared" si="0"/>
        <v>22972</v>
      </c>
    </row>
    <row r="15" spans="1:10" ht="23.25" x14ac:dyDescent="0.35">
      <c r="A15" s="20"/>
      <c r="B15" s="20"/>
      <c r="C15" s="20"/>
      <c r="D15" s="21">
        <v>9995</v>
      </c>
      <c r="E15" s="21">
        <v>2152</v>
      </c>
      <c r="F15" s="22">
        <v>192</v>
      </c>
      <c r="G15" s="23" t="s">
        <v>20</v>
      </c>
      <c r="H15" s="24">
        <v>1943884.75</v>
      </c>
      <c r="I15" s="24">
        <v>1943884.75</v>
      </c>
      <c r="J15" s="199">
        <f t="shared" si="0"/>
        <v>0</v>
      </c>
    </row>
    <row r="16" spans="1:10" ht="24" thickBot="1" x14ac:dyDescent="0.4">
      <c r="A16" s="20"/>
      <c r="B16" s="20"/>
      <c r="C16" s="20"/>
      <c r="D16" s="26">
        <v>9995</v>
      </c>
      <c r="E16" s="26">
        <v>2153</v>
      </c>
      <c r="F16" s="27">
        <v>193</v>
      </c>
      <c r="G16" s="28" t="s">
        <v>21</v>
      </c>
      <c r="H16" s="29">
        <v>177156.01</v>
      </c>
      <c r="I16" s="29">
        <v>177156</v>
      </c>
      <c r="J16" s="199">
        <f t="shared" si="0"/>
        <v>1.0000000009313226E-2</v>
      </c>
    </row>
    <row r="17" spans="1:10" ht="24" thickBot="1" x14ac:dyDescent="0.4">
      <c r="A17" s="30"/>
      <c r="B17" s="31"/>
      <c r="C17" s="31"/>
      <c r="D17" s="32"/>
      <c r="E17" s="32"/>
      <c r="F17" s="33"/>
      <c r="G17" s="34" t="s">
        <v>22</v>
      </c>
      <c r="H17" s="35">
        <f>SUM(H6:H16)</f>
        <v>27531565.070000004</v>
      </c>
      <c r="I17" s="35">
        <f>SUM(I6:I16)</f>
        <v>27115557.720000003</v>
      </c>
      <c r="J17" s="199">
        <f t="shared" si="0"/>
        <v>416007.35000000149</v>
      </c>
    </row>
    <row r="18" spans="1:10" ht="24" thickBot="1" x14ac:dyDescent="0.4">
      <c r="A18" s="36"/>
      <c r="B18" s="37"/>
      <c r="C18" s="37"/>
      <c r="D18" s="38"/>
      <c r="E18" s="38"/>
      <c r="F18" s="39"/>
      <c r="G18" s="40"/>
      <c r="H18" s="41"/>
      <c r="I18" s="42"/>
      <c r="J18" s="199">
        <f t="shared" si="0"/>
        <v>0</v>
      </c>
    </row>
    <row r="19" spans="1:10" ht="23.25" x14ac:dyDescent="0.35">
      <c r="A19" s="43"/>
      <c r="B19" s="44"/>
      <c r="C19" s="44"/>
      <c r="D19" s="45"/>
      <c r="E19" s="46"/>
      <c r="F19" s="47"/>
      <c r="G19" s="48" t="s">
        <v>23</v>
      </c>
      <c r="H19" s="49"/>
      <c r="I19" s="50"/>
      <c r="J19" s="199">
        <f t="shared" si="0"/>
        <v>0</v>
      </c>
    </row>
    <row r="20" spans="1:10" ht="23.25" x14ac:dyDescent="0.35">
      <c r="A20" s="20"/>
      <c r="B20" s="20"/>
      <c r="C20" s="20"/>
      <c r="D20" s="21">
        <v>9995</v>
      </c>
      <c r="E20" s="21">
        <v>2212</v>
      </c>
      <c r="F20" s="22">
        <v>212</v>
      </c>
      <c r="G20" s="51" t="s">
        <v>24</v>
      </c>
      <c r="H20" s="24">
        <v>208497.3</v>
      </c>
      <c r="I20" s="24">
        <v>208497</v>
      </c>
      <c r="J20" s="199">
        <f t="shared" si="0"/>
        <v>0.29999999998835847</v>
      </c>
    </row>
    <row r="21" spans="1:10" ht="23.25" x14ac:dyDescent="0.35">
      <c r="A21" s="20"/>
      <c r="B21" s="20"/>
      <c r="C21" s="20"/>
      <c r="D21" s="25">
        <v>9995</v>
      </c>
      <c r="E21" s="25">
        <v>2213</v>
      </c>
      <c r="F21" s="52">
        <v>213</v>
      </c>
      <c r="G21" s="51" t="s">
        <v>25</v>
      </c>
      <c r="H21" s="24">
        <v>1068271.06</v>
      </c>
      <c r="I21" s="24">
        <v>1068271.06</v>
      </c>
      <c r="J21" s="199">
        <f t="shared" si="0"/>
        <v>0</v>
      </c>
    </row>
    <row r="22" spans="1:10" ht="23.25" x14ac:dyDescent="0.35">
      <c r="A22" s="20"/>
      <c r="B22" s="20"/>
      <c r="C22" s="20"/>
      <c r="D22" s="25">
        <v>9995</v>
      </c>
      <c r="E22" s="25">
        <v>2214</v>
      </c>
      <c r="F22" s="52">
        <v>214</v>
      </c>
      <c r="G22" s="51" t="s">
        <v>26</v>
      </c>
      <c r="H22" s="24">
        <v>4230</v>
      </c>
      <c r="I22" s="24">
        <v>4230</v>
      </c>
      <c r="J22" s="199">
        <f t="shared" si="0"/>
        <v>0</v>
      </c>
    </row>
    <row r="23" spans="1:10" ht="23.25" x14ac:dyDescent="0.35">
      <c r="A23" s="20"/>
      <c r="B23" s="20"/>
      <c r="C23" s="20"/>
      <c r="D23" s="25">
        <v>9995</v>
      </c>
      <c r="E23" s="25">
        <v>2216</v>
      </c>
      <c r="F23" s="52">
        <v>221</v>
      </c>
      <c r="G23" s="51" t="s">
        <v>27</v>
      </c>
      <c r="H23" s="24">
        <v>372177.91999999998</v>
      </c>
      <c r="I23" s="24">
        <v>372177.91999999998</v>
      </c>
      <c r="J23" s="199">
        <f t="shared" si="0"/>
        <v>0</v>
      </c>
    </row>
    <row r="24" spans="1:10" ht="23.25" x14ac:dyDescent="0.35">
      <c r="A24" s="20"/>
      <c r="B24" s="20"/>
      <c r="C24" s="20"/>
      <c r="D24" s="25">
        <v>9995</v>
      </c>
      <c r="E24" s="25">
        <v>2217</v>
      </c>
      <c r="F24" s="52">
        <v>222</v>
      </c>
      <c r="G24" s="51" t="s">
        <v>28</v>
      </c>
      <c r="H24" s="24">
        <v>1578</v>
      </c>
      <c r="I24" s="24">
        <v>1578</v>
      </c>
      <c r="J24" s="199">
        <f t="shared" si="0"/>
        <v>0</v>
      </c>
    </row>
    <row r="25" spans="1:10" ht="23.25" x14ac:dyDescent="0.35">
      <c r="A25" s="20"/>
      <c r="B25" s="20"/>
      <c r="C25" s="20"/>
      <c r="D25" s="25">
        <v>9995</v>
      </c>
      <c r="E25" s="25">
        <v>2221</v>
      </c>
      <c r="F25" s="52">
        <v>231</v>
      </c>
      <c r="G25" s="51" t="s">
        <v>29</v>
      </c>
      <c r="H25" s="24">
        <v>6205645.1399999997</v>
      </c>
      <c r="I25" s="24">
        <v>4362233.17</v>
      </c>
      <c r="J25" s="199">
        <f t="shared" si="0"/>
        <v>1843411.9699999997</v>
      </c>
    </row>
    <row r="26" spans="1:10" ht="23.25" x14ac:dyDescent="0.35">
      <c r="A26" s="20"/>
      <c r="B26" s="20"/>
      <c r="C26" s="20"/>
      <c r="D26" s="25">
        <v>9995</v>
      </c>
      <c r="E26" s="25">
        <v>2222</v>
      </c>
      <c r="F26" s="52">
        <v>232</v>
      </c>
      <c r="G26" s="51" t="s">
        <v>30</v>
      </c>
      <c r="H26" s="24">
        <v>6919.6</v>
      </c>
      <c r="I26" s="24">
        <v>6919.6</v>
      </c>
      <c r="J26" s="199">
        <f t="shared" si="0"/>
        <v>0</v>
      </c>
    </row>
    <row r="27" spans="1:10" ht="23.25" x14ac:dyDescent="0.35">
      <c r="A27" s="20"/>
      <c r="B27" s="20"/>
      <c r="C27" s="20"/>
      <c r="D27" s="21">
        <v>9995</v>
      </c>
      <c r="E27" s="21">
        <v>2231</v>
      </c>
      <c r="F27" s="22">
        <v>241</v>
      </c>
      <c r="G27" s="51" t="s">
        <v>31</v>
      </c>
      <c r="H27" s="24">
        <v>104871.09</v>
      </c>
      <c r="I27" s="24">
        <v>104871</v>
      </c>
      <c r="J27" s="199">
        <f t="shared" si="0"/>
        <v>8.999999999650754E-2</v>
      </c>
    </row>
    <row r="28" spans="1:10" ht="23.25" x14ac:dyDescent="0.35">
      <c r="A28" s="20"/>
      <c r="B28" s="20"/>
      <c r="C28" s="20"/>
      <c r="D28" s="21">
        <v>9995</v>
      </c>
      <c r="E28" s="21">
        <v>2232</v>
      </c>
      <c r="F28" s="22">
        <v>242</v>
      </c>
      <c r="G28" s="51" t="s">
        <v>32</v>
      </c>
      <c r="H28" s="24">
        <v>45888.06</v>
      </c>
      <c r="I28" s="24">
        <v>45888.06</v>
      </c>
      <c r="J28" s="199">
        <f t="shared" si="0"/>
        <v>0</v>
      </c>
    </row>
    <row r="29" spans="1:10" ht="23.25" x14ac:dyDescent="0.35">
      <c r="A29" s="20"/>
      <c r="B29" s="20"/>
      <c r="C29" s="20"/>
      <c r="D29" s="21">
        <v>9995</v>
      </c>
      <c r="E29" s="21">
        <v>2241</v>
      </c>
      <c r="F29" s="22">
        <v>251</v>
      </c>
      <c r="G29" s="51" t="s">
        <v>33</v>
      </c>
      <c r="H29" s="24">
        <v>48400</v>
      </c>
      <c r="I29" s="24">
        <v>48400</v>
      </c>
      <c r="J29" s="199">
        <f t="shared" si="0"/>
        <v>0</v>
      </c>
    </row>
    <row r="30" spans="1:10" ht="23.25" x14ac:dyDescent="0.35">
      <c r="A30" s="20"/>
      <c r="B30" s="20"/>
      <c r="C30" s="20"/>
      <c r="D30" s="21">
        <v>9995</v>
      </c>
      <c r="E30" s="21">
        <v>2242</v>
      </c>
      <c r="F30" s="22">
        <v>252</v>
      </c>
      <c r="G30" s="51" t="s">
        <v>34</v>
      </c>
      <c r="H30" s="24"/>
      <c r="I30" s="24"/>
      <c r="J30" s="199">
        <f t="shared" si="0"/>
        <v>0</v>
      </c>
    </row>
    <row r="31" spans="1:10" ht="23.25" x14ac:dyDescent="0.35">
      <c r="A31" s="20"/>
      <c r="B31" s="20"/>
      <c r="C31" s="20"/>
      <c r="D31" s="21">
        <v>9995</v>
      </c>
      <c r="E31" s="21">
        <v>2243</v>
      </c>
      <c r="F31" s="22">
        <v>253</v>
      </c>
      <c r="G31" s="51" t="s">
        <v>35</v>
      </c>
      <c r="H31" s="24"/>
      <c r="I31" s="24"/>
      <c r="J31" s="199">
        <f t="shared" si="0"/>
        <v>0</v>
      </c>
    </row>
    <row r="32" spans="1:10" ht="23.25" x14ac:dyDescent="0.35">
      <c r="A32" s="20"/>
      <c r="B32" s="20"/>
      <c r="C32" s="20"/>
      <c r="D32" s="21">
        <v>9995</v>
      </c>
      <c r="E32" s="21">
        <v>2244</v>
      </c>
      <c r="F32" s="22">
        <v>254</v>
      </c>
      <c r="G32" s="51" t="s">
        <v>36</v>
      </c>
      <c r="H32" s="24">
        <v>34500</v>
      </c>
      <c r="I32" s="24">
        <v>34500</v>
      </c>
      <c r="J32" s="199">
        <f t="shared" si="0"/>
        <v>0</v>
      </c>
    </row>
    <row r="33" spans="1:10" ht="23.25" x14ac:dyDescent="0.35">
      <c r="A33" s="20"/>
      <c r="B33" s="20"/>
      <c r="C33" s="20"/>
      <c r="D33" s="21">
        <v>9995</v>
      </c>
      <c r="E33" s="21">
        <v>2251</v>
      </c>
      <c r="F33" s="22">
        <v>261</v>
      </c>
      <c r="G33" s="51" t="s">
        <v>37</v>
      </c>
      <c r="H33" s="24">
        <v>346120.06</v>
      </c>
      <c r="I33" s="24">
        <v>333064.83</v>
      </c>
      <c r="J33" s="199">
        <f t="shared" si="0"/>
        <v>13055.229999999981</v>
      </c>
    </row>
    <row r="34" spans="1:10" ht="23.25" x14ac:dyDescent="0.35">
      <c r="A34" s="20"/>
      <c r="B34" s="20"/>
      <c r="C34" s="20"/>
      <c r="D34" s="21">
        <v>9995</v>
      </c>
      <c r="E34" s="21">
        <v>2253</v>
      </c>
      <c r="F34" s="22">
        <v>263</v>
      </c>
      <c r="G34" s="51" t="s">
        <v>38</v>
      </c>
      <c r="H34" s="24"/>
      <c r="I34" s="24"/>
      <c r="J34" s="199">
        <f t="shared" si="0"/>
        <v>0</v>
      </c>
    </row>
    <row r="35" spans="1:10" ht="23.25" x14ac:dyDescent="0.35">
      <c r="A35" s="20"/>
      <c r="B35" s="20"/>
      <c r="C35" s="20"/>
      <c r="D35" s="21">
        <v>9995</v>
      </c>
      <c r="E35" s="21">
        <v>2254</v>
      </c>
      <c r="F35" s="22">
        <v>264</v>
      </c>
      <c r="G35" s="51" t="s">
        <v>112</v>
      </c>
      <c r="H35" s="24">
        <v>150700</v>
      </c>
      <c r="I35" s="24">
        <v>150700</v>
      </c>
      <c r="J35" s="199">
        <f t="shared" si="0"/>
        <v>0</v>
      </c>
    </row>
    <row r="36" spans="1:10" ht="23.25" x14ac:dyDescent="0.35">
      <c r="A36" s="20"/>
      <c r="B36" s="20"/>
      <c r="C36" s="20"/>
      <c r="D36" s="21">
        <v>9995</v>
      </c>
      <c r="E36" s="21">
        <v>2258</v>
      </c>
      <c r="F36" s="22">
        <v>269</v>
      </c>
      <c r="G36" s="51" t="s">
        <v>40</v>
      </c>
      <c r="H36" s="24">
        <v>1500</v>
      </c>
      <c r="I36" s="24">
        <v>1500</v>
      </c>
      <c r="J36" s="199">
        <f t="shared" si="0"/>
        <v>0</v>
      </c>
    </row>
    <row r="37" spans="1:10" ht="23.25" x14ac:dyDescent="0.35">
      <c r="A37" s="20"/>
      <c r="B37" s="20"/>
      <c r="C37" s="20"/>
      <c r="D37" s="21">
        <v>9995</v>
      </c>
      <c r="E37" s="21">
        <v>2261</v>
      </c>
      <c r="F37" s="22">
        <v>271</v>
      </c>
      <c r="G37" s="51" t="s">
        <v>41</v>
      </c>
      <c r="H37" s="24"/>
      <c r="I37" s="24"/>
      <c r="J37" s="199">
        <f t="shared" si="0"/>
        <v>0</v>
      </c>
    </row>
    <row r="38" spans="1:10" ht="23.25" x14ac:dyDescent="0.35">
      <c r="A38" s="20"/>
      <c r="B38" s="20"/>
      <c r="C38" s="20"/>
      <c r="D38" s="21">
        <v>9995</v>
      </c>
      <c r="E38" s="21">
        <v>2262</v>
      </c>
      <c r="F38" s="22">
        <v>272</v>
      </c>
      <c r="G38" s="51" t="s">
        <v>42</v>
      </c>
      <c r="H38" s="24"/>
      <c r="I38" s="24"/>
      <c r="J38" s="199">
        <f t="shared" si="0"/>
        <v>0</v>
      </c>
    </row>
    <row r="39" spans="1:10" ht="23.25" x14ac:dyDescent="0.35">
      <c r="A39" s="20"/>
      <c r="B39" s="20"/>
      <c r="C39" s="20"/>
      <c r="D39" s="21">
        <v>9995</v>
      </c>
      <c r="E39" s="21">
        <v>2263</v>
      </c>
      <c r="F39" s="22">
        <v>273</v>
      </c>
      <c r="G39" s="51" t="s">
        <v>43</v>
      </c>
      <c r="H39" s="24">
        <v>315473.42</v>
      </c>
      <c r="I39" s="24">
        <v>315473.42</v>
      </c>
      <c r="J39" s="199">
        <f t="shared" si="0"/>
        <v>0</v>
      </c>
    </row>
    <row r="40" spans="1:10" ht="23.25" x14ac:dyDescent="0.35">
      <c r="A40" s="20"/>
      <c r="B40" s="20"/>
      <c r="C40" s="20"/>
      <c r="D40" s="21">
        <v>9995</v>
      </c>
      <c r="E40" s="21">
        <v>2271</v>
      </c>
      <c r="F40" s="22">
        <v>281</v>
      </c>
      <c r="G40" s="51" t="s">
        <v>44</v>
      </c>
      <c r="H40" s="24">
        <v>175539.16</v>
      </c>
      <c r="I40" s="24">
        <v>168439.14</v>
      </c>
      <c r="J40" s="199">
        <f t="shared" si="0"/>
        <v>7100.0199999999895</v>
      </c>
    </row>
    <row r="41" spans="1:10" ht="23.25" x14ac:dyDescent="0.35">
      <c r="A41" s="20"/>
      <c r="B41" s="20"/>
      <c r="C41" s="20"/>
      <c r="D41" s="21">
        <v>9995</v>
      </c>
      <c r="E41" s="21">
        <v>2272</v>
      </c>
      <c r="F41" s="53">
        <v>282</v>
      </c>
      <c r="G41" s="51" t="s">
        <v>45</v>
      </c>
      <c r="H41" s="24">
        <v>342936.69</v>
      </c>
      <c r="I41" s="24">
        <v>342936.69</v>
      </c>
      <c r="J41" s="199">
        <f t="shared" si="0"/>
        <v>0</v>
      </c>
    </row>
    <row r="42" spans="1:10" ht="23.25" x14ac:dyDescent="0.35">
      <c r="A42" s="20"/>
      <c r="B42" s="20"/>
      <c r="C42" s="20"/>
      <c r="D42" s="21">
        <v>9995</v>
      </c>
      <c r="E42" s="21">
        <v>2281</v>
      </c>
      <c r="F42" s="22">
        <v>291</v>
      </c>
      <c r="G42" s="51" t="s">
        <v>46</v>
      </c>
      <c r="H42" s="24">
        <v>115640</v>
      </c>
      <c r="I42" s="24">
        <v>115640</v>
      </c>
      <c r="J42" s="199">
        <f t="shared" si="0"/>
        <v>0</v>
      </c>
    </row>
    <row r="43" spans="1:10" ht="23.25" x14ac:dyDescent="0.35">
      <c r="A43" s="20"/>
      <c r="B43" s="20"/>
      <c r="C43" s="20"/>
      <c r="D43" s="21">
        <v>9995</v>
      </c>
      <c r="E43" s="21">
        <v>2282</v>
      </c>
      <c r="F43" s="22">
        <v>292</v>
      </c>
      <c r="G43" s="51" t="s">
        <v>47</v>
      </c>
      <c r="H43" s="24">
        <v>96908.400999999998</v>
      </c>
      <c r="I43" s="24">
        <v>96908.4</v>
      </c>
      <c r="J43" s="199">
        <f t="shared" si="0"/>
        <v>1.0000000038417056E-3</v>
      </c>
    </row>
    <row r="44" spans="1:10" ht="23.25" x14ac:dyDescent="0.35">
      <c r="A44" s="20"/>
      <c r="B44" s="20"/>
      <c r="C44" s="20"/>
      <c r="D44" s="21">
        <v>9995</v>
      </c>
      <c r="E44" s="21">
        <v>2284</v>
      </c>
      <c r="F44" s="22">
        <v>294</v>
      </c>
      <c r="G44" s="51" t="s">
        <v>48</v>
      </c>
      <c r="H44" s="24">
        <v>68999.990000000005</v>
      </c>
      <c r="I44" s="24">
        <v>68999.990000000005</v>
      </c>
      <c r="J44" s="199">
        <f t="shared" si="0"/>
        <v>0</v>
      </c>
    </row>
    <row r="45" spans="1:10" ht="23.25" x14ac:dyDescent="0.35">
      <c r="A45" s="20"/>
      <c r="B45" s="20"/>
      <c r="C45" s="20"/>
      <c r="D45" s="21">
        <v>9995</v>
      </c>
      <c r="E45" s="21">
        <v>2286</v>
      </c>
      <c r="F45" s="22"/>
      <c r="G45" s="51" t="s">
        <v>49</v>
      </c>
      <c r="H45" s="24"/>
      <c r="I45" s="24"/>
      <c r="J45" s="199">
        <f t="shared" si="0"/>
        <v>0</v>
      </c>
    </row>
    <row r="46" spans="1:10" ht="23.25" x14ac:dyDescent="0.35">
      <c r="A46" s="20"/>
      <c r="B46" s="20"/>
      <c r="C46" s="20"/>
      <c r="D46" s="21">
        <v>9995</v>
      </c>
      <c r="E46" s="25">
        <v>2287</v>
      </c>
      <c r="F46" s="22" t="s">
        <v>50</v>
      </c>
      <c r="G46" s="51" t="s">
        <v>51</v>
      </c>
      <c r="H46" s="24">
        <v>1327569.3400000001</v>
      </c>
      <c r="I46" s="24">
        <v>1327569.3400000001</v>
      </c>
      <c r="J46" s="199">
        <f t="shared" si="0"/>
        <v>0</v>
      </c>
    </row>
    <row r="47" spans="1:10" ht="24" thickBot="1" x14ac:dyDescent="0.4">
      <c r="A47" s="20"/>
      <c r="B47" s="20"/>
      <c r="C47" s="20"/>
      <c r="D47" s="21">
        <v>9995</v>
      </c>
      <c r="E47" s="21">
        <v>2288</v>
      </c>
      <c r="F47" s="22">
        <v>297</v>
      </c>
      <c r="G47" s="51" t="s">
        <v>52</v>
      </c>
      <c r="H47" s="24">
        <v>1000</v>
      </c>
      <c r="I47" s="24">
        <v>1000</v>
      </c>
      <c r="J47" s="199">
        <f t="shared" si="0"/>
        <v>0</v>
      </c>
    </row>
    <row r="48" spans="1:10" ht="24" thickBot="1" x14ac:dyDescent="0.4">
      <c r="A48" s="54"/>
      <c r="B48" s="31"/>
      <c r="C48" s="31"/>
      <c r="D48" s="55"/>
      <c r="E48" s="32"/>
      <c r="F48" s="56"/>
      <c r="G48" s="34" t="s">
        <v>53</v>
      </c>
      <c r="H48" s="57">
        <f>SUM(H20:H47)</f>
        <v>11043365.230999999</v>
      </c>
      <c r="I48" s="58">
        <f>SUM(I20:I47)</f>
        <v>9179797.620000001</v>
      </c>
      <c r="J48" s="199">
        <f t="shared" si="0"/>
        <v>1863567.6109999977</v>
      </c>
    </row>
    <row r="49" spans="1:10" ht="23.25" x14ac:dyDescent="0.35">
      <c r="A49" s="59"/>
      <c r="B49" s="60"/>
      <c r="C49" s="60"/>
      <c r="D49" s="61"/>
      <c r="E49" s="61"/>
      <c r="F49" s="62"/>
      <c r="G49" s="63" t="s">
        <v>54</v>
      </c>
      <c r="H49" s="64"/>
      <c r="I49" s="65"/>
      <c r="J49" s="199">
        <f t="shared" si="0"/>
        <v>0</v>
      </c>
    </row>
    <row r="50" spans="1:10" ht="23.25" x14ac:dyDescent="0.35">
      <c r="A50" s="20"/>
      <c r="B50" s="20"/>
      <c r="C50" s="20"/>
      <c r="D50" s="21">
        <v>9995</v>
      </c>
      <c r="E50" s="21">
        <v>2311</v>
      </c>
      <c r="F50" s="22">
        <v>311</v>
      </c>
      <c r="G50" s="23" t="s">
        <v>55</v>
      </c>
      <c r="H50" s="24">
        <v>149457.29999999999</v>
      </c>
      <c r="I50" s="24">
        <v>149457.29999999999</v>
      </c>
      <c r="J50" s="199">
        <f t="shared" si="0"/>
        <v>0</v>
      </c>
    </row>
    <row r="51" spans="1:10" ht="23.25" x14ac:dyDescent="0.35">
      <c r="A51" s="20"/>
      <c r="B51" s="20"/>
      <c r="C51" s="20"/>
      <c r="D51" s="21">
        <v>9995</v>
      </c>
      <c r="E51" s="21">
        <v>2323</v>
      </c>
      <c r="F51" s="22">
        <v>323</v>
      </c>
      <c r="G51" s="23" t="s">
        <v>56</v>
      </c>
      <c r="H51" s="24"/>
      <c r="I51" s="24"/>
      <c r="J51" s="199">
        <f t="shared" si="0"/>
        <v>0</v>
      </c>
    </row>
    <row r="52" spans="1:10" ht="23.25" x14ac:dyDescent="0.35">
      <c r="A52" s="20"/>
      <c r="B52" s="20"/>
      <c r="C52" s="20"/>
      <c r="D52" s="21">
        <v>9995</v>
      </c>
      <c r="E52" s="21">
        <v>2331</v>
      </c>
      <c r="F52" s="22">
        <v>331</v>
      </c>
      <c r="G52" s="23" t="s">
        <v>57</v>
      </c>
      <c r="H52" s="24">
        <v>82942.2</v>
      </c>
      <c r="I52" s="24">
        <v>82942.2</v>
      </c>
      <c r="J52" s="199">
        <f t="shared" si="0"/>
        <v>0</v>
      </c>
    </row>
    <row r="53" spans="1:10" ht="23.25" x14ac:dyDescent="0.35">
      <c r="A53" s="20"/>
      <c r="B53" s="20"/>
      <c r="C53" s="20"/>
      <c r="D53" s="21">
        <v>9995</v>
      </c>
      <c r="E53" s="21">
        <v>2334</v>
      </c>
      <c r="F53" s="52">
        <v>334</v>
      </c>
      <c r="G53" s="23" t="s">
        <v>58</v>
      </c>
      <c r="H53" s="24"/>
      <c r="I53" s="24"/>
      <c r="J53" s="199">
        <f t="shared" si="0"/>
        <v>0</v>
      </c>
    </row>
    <row r="54" spans="1:10" ht="23.25" x14ac:dyDescent="0.35">
      <c r="A54" s="20"/>
      <c r="B54" s="20"/>
      <c r="C54" s="20"/>
      <c r="D54" s="21">
        <v>9995</v>
      </c>
      <c r="E54" s="21">
        <v>2341</v>
      </c>
      <c r="F54" s="22">
        <v>343</v>
      </c>
      <c r="G54" s="23" t="s">
        <v>59</v>
      </c>
      <c r="H54" s="24"/>
      <c r="I54" s="24"/>
      <c r="J54" s="199">
        <f t="shared" si="0"/>
        <v>0</v>
      </c>
    </row>
    <row r="55" spans="1:10" ht="23.25" x14ac:dyDescent="0.35">
      <c r="A55" s="20"/>
      <c r="B55" s="20"/>
      <c r="C55" s="20"/>
      <c r="D55" s="21">
        <v>9995</v>
      </c>
      <c r="E55" s="21">
        <v>2353</v>
      </c>
      <c r="F55" s="22">
        <v>353</v>
      </c>
      <c r="G55" s="23" t="s">
        <v>60</v>
      </c>
      <c r="H55" s="24">
        <v>250</v>
      </c>
      <c r="I55" s="24">
        <v>250</v>
      </c>
      <c r="J55" s="199">
        <f t="shared" si="0"/>
        <v>0</v>
      </c>
    </row>
    <row r="56" spans="1:10" ht="23.25" x14ac:dyDescent="0.35">
      <c r="A56" s="20"/>
      <c r="B56" s="20"/>
      <c r="C56" s="20"/>
      <c r="D56" s="21">
        <v>9995</v>
      </c>
      <c r="E56" s="21">
        <v>2371</v>
      </c>
      <c r="F56" s="22">
        <v>341</v>
      </c>
      <c r="G56" s="23" t="s">
        <v>61</v>
      </c>
      <c r="H56" s="24">
        <v>1290643.5</v>
      </c>
      <c r="I56" s="24">
        <v>1290643.5</v>
      </c>
      <c r="J56" s="199">
        <f t="shared" si="0"/>
        <v>0</v>
      </c>
    </row>
    <row r="57" spans="1:10" ht="23.25" x14ac:dyDescent="0.35">
      <c r="A57" s="20"/>
      <c r="B57" s="20"/>
      <c r="C57" s="20"/>
      <c r="D57" s="21">
        <v>9995</v>
      </c>
      <c r="E57" s="21">
        <v>2391</v>
      </c>
      <c r="F57" s="22">
        <v>391</v>
      </c>
      <c r="G57" s="23" t="s">
        <v>62</v>
      </c>
      <c r="H57" s="24">
        <v>90867.92</v>
      </c>
      <c r="I57" s="24">
        <v>90867.92</v>
      </c>
      <c r="J57" s="199">
        <f t="shared" si="0"/>
        <v>0</v>
      </c>
    </row>
    <row r="58" spans="1:10" ht="23.25" x14ac:dyDescent="0.35">
      <c r="A58" s="20"/>
      <c r="B58" s="20"/>
      <c r="C58" s="20"/>
      <c r="D58" s="21">
        <v>9995</v>
      </c>
      <c r="E58" s="25">
        <v>2392</v>
      </c>
      <c r="F58" s="22" t="s">
        <v>63</v>
      </c>
      <c r="G58" s="23" t="s">
        <v>64</v>
      </c>
      <c r="H58" s="24">
        <v>234410.77</v>
      </c>
      <c r="I58" s="24">
        <v>53789.89</v>
      </c>
      <c r="J58" s="199">
        <f t="shared" si="0"/>
        <v>180620.88</v>
      </c>
    </row>
    <row r="59" spans="1:10" ht="23.25" x14ac:dyDescent="0.35">
      <c r="A59" s="20"/>
      <c r="B59" s="20"/>
      <c r="C59" s="20"/>
      <c r="D59" s="21">
        <v>9995</v>
      </c>
      <c r="E59" s="21">
        <v>2394</v>
      </c>
      <c r="F59" s="22">
        <v>394</v>
      </c>
      <c r="G59" s="23" t="s">
        <v>65</v>
      </c>
      <c r="H59" s="24"/>
      <c r="I59" s="24"/>
      <c r="J59" s="199">
        <f t="shared" si="0"/>
        <v>0</v>
      </c>
    </row>
    <row r="60" spans="1:10" ht="23.25" x14ac:dyDescent="0.35">
      <c r="A60" s="20"/>
      <c r="B60" s="20"/>
      <c r="C60" s="20"/>
      <c r="D60" s="21">
        <v>9995</v>
      </c>
      <c r="E60" s="21">
        <v>2395</v>
      </c>
      <c r="F60" s="22">
        <v>395</v>
      </c>
      <c r="G60" s="23" t="s">
        <v>66</v>
      </c>
      <c r="H60" s="24">
        <v>2510.8009999999999</v>
      </c>
      <c r="I60" s="24">
        <v>2510.8000000000002</v>
      </c>
      <c r="J60" s="199">
        <f t="shared" si="0"/>
        <v>9.9999999974897946E-4</v>
      </c>
    </row>
    <row r="61" spans="1:10" ht="23.25" x14ac:dyDescent="0.35">
      <c r="A61" s="20"/>
      <c r="B61" s="20"/>
      <c r="C61" s="20"/>
      <c r="D61" s="21">
        <v>9995</v>
      </c>
      <c r="E61" s="21">
        <v>2396</v>
      </c>
      <c r="F61" s="22">
        <v>396</v>
      </c>
      <c r="G61" s="23" t="s">
        <v>67</v>
      </c>
      <c r="H61" s="24">
        <v>14222.11</v>
      </c>
      <c r="I61" s="24">
        <v>14222</v>
      </c>
      <c r="J61" s="199">
        <f t="shared" si="0"/>
        <v>0.11000000000058208</v>
      </c>
    </row>
    <row r="62" spans="1:10" ht="24" thickBot="1" x14ac:dyDescent="0.4">
      <c r="A62" s="66"/>
      <c r="B62" s="66"/>
      <c r="C62" s="66"/>
      <c r="D62" s="26">
        <v>9995</v>
      </c>
      <c r="E62" s="26">
        <v>2399</v>
      </c>
      <c r="F62" s="27">
        <v>399</v>
      </c>
      <c r="G62" s="28" t="s">
        <v>68</v>
      </c>
      <c r="H62" s="29">
        <v>144766.98000000001</v>
      </c>
      <c r="I62" s="29">
        <v>144766.98000000001</v>
      </c>
      <c r="J62" s="199">
        <f t="shared" si="0"/>
        <v>0</v>
      </c>
    </row>
    <row r="63" spans="1:10" ht="24" thickBot="1" x14ac:dyDescent="0.4">
      <c r="A63" s="67"/>
      <c r="B63" s="68"/>
      <c r="C63" s="68"/>
      <c r="D63" s="69"/>
      <c r="E63" s="70"/>
      <c r="F63" s="71"/>
      <c r="G63" s="72" t="s">
        <v>69</v>
      </c>
      <c r="H63" s="73">
        <f>SUM(H50:H62)</f>
        <v>2010071.581</v>
      </c>
      <c r="I63" s="74">
        <f>SUM(I50:I62)</f>
        <v>1829450.5899999999</v>
      </c>
      <c r="J63" s="199">
        <f t="shared" si="0"/>
        <v>180620.99100000015</v>
      </c>
    </row>
    <row r="64" spans="1:10" ht="23.25" x14ac:dyDescent="0.35">
      <c r="A64" s="59"/>
      <c r="B64" s="60"/>
      <c r="C64" s="60"/>
      <c r="D64" s="75"/>
      <c r="E64" s="75"/>
      <c r="F64" s="62"/>
      <c r="G64" s="48" t="s">
        <v>70</v>
      </c>
      <c r="H64" s="76"/>
      <c r="I64" s="65"/>
      <c r="J64" s="199">
        <f t="shared" si="0"/>
        <v>0</v>
      </c>
    </row>
    <row r="65" spans="1:10" ht="23.25" x14ac:dyDescent="0.35">
      <c r="A65" s="20"/>
      <c r="B65" s="20"/>
      <c r="C65" s="20"/>
      <c r="D65" s="21">
        <v>9995</v>
      </c>
      <c r="E65" s="21">
        <v>2611</v>
      </c>
      <c r="F65" s="22">
        <v>617</v>
      </c>
      <c r="G65" s="23" t="s">
        <v>111</v>
      </c>
      <c r="H65" s="24">
        <v>477799.1</v>
      </c>
      <c r="I65" s="24">
        <v>477799.1</v>
      </c>
      <c r="J65" s="199">
        <f t="shared" si="0"/>
        <v>0</v>
      </c>
    </row>
    <row r="66" spans="1:10" ht="23.25" x14ac:dyDescent="0.35">
      <c r="A66" s="20"/>
      <c r="B66" s="20"/>
      <c r="C66" s="20"/>
      <c r="D66" s="21">
        <v>9995</v>
      </c>
      <c r="E66" s="21">
        <v>2613</v>
      </c>
      <c r="F66" s="22">
        <v>614</v>
      </c>
      <c r="G66" s="23" t="s">
        <v>110</v>
      </c>
      <c r="H66" s="24">
        <v>29128.07</v>
      </c>
      <c r="I66" s="24">
        <v>29128.07</v>
      </c>
      <c r="J66" s="199">
        <f t="shared" si="0"/>
        <v>0</v>
      </c>
    </row>
    <row r="67" spans="1:10" ht="23.25" x14ac:dyDescent="0.35">
      <c r="A67" s="20"/>
      <c r="B67" s="20"/>
      <c r="C67" s="20"/>
      <c r="D67" s="21">
        <v>9995</v>
      </c>
      <c r="E67" s="21">
        <v>2641</v>
      </c>
      <c r="F67" s="22">
        <v>613</v>
      </c>
      <c r="G67" s="23" t="s">
        <v>73</v>
      </c>
      <c r="H67" s="24"/>
      <c r="I67" s="24"/>
      <c r="J67" s="199">
        <f t="shared" si="0"/>
        <v>0</v>
      </c>
    </row>
    <row r="68" spans="1:10" ht="23.25" x14ac:dyDescent="0.35">
      <c r="A68" s="20"/>
      <c r="B68" s="20"/>
      <c r="C68" s="20"/>
      <c r="D68" s="21">
        <v>9995</v>
      </c>
      <c r="E68" s="21">
        <v>2655</v>
      </c>
      <c r="F68" s="22">
        <v>616</v>
      </c>
      <c r="G68" s="23" t="s">
        <v>74</v>
      </c>
      <c r="H68" s="24">
        <v>78375.600000000006</v>
      </c>
      <c r="I68" s="24">
        <v>78375.600000000006</v>
      </c>
      <c r="J68" s="199">
        <f t="shared" si="0"/>
        <v>0</v>
      </c>
    </row>
    <row r="69" spans="1:10" ht="23.25" x14ac:dyDescent="0.35">
      <c r="A69" s="20"/>
      <c r="B69" s="20"/>
      <c r="C69" s="20"/>
      <c r="D69" s="21">
        <v>9995</v>
      </c>
      <c r="E69" s="21">
        <v>2657</v>
      </c>
      <c r="F69" s="22">
        <v>618</v>
      </c>
      <c r="G69" s="23" t="s">
        <v>75</v>
      </c>
      <c r="H69" s="24"/>
      <c r="I69" s="24"/>
      <c r="J69" s="199">
        <f t="shared" si="0"/>
        <v>0</v>
      </c>
    </row>
    <row r="70" spans="1:10" ht="23.25" x14ac:dyDescent="0.35">
      <c r="A70" s="20"/>
      <c r="B70" s="20"/>
      <c r="C70" s="20"/>
      <c r="D70" s="21">
        <v>9995</v>
      </c>
      <c r="E70" s="21">
        <v>2658</v>
      </c>
      <c r="F70" s="22">
        <v>619</v>
      </c>
      <c r="G70" s="23" t="s">
        <v>76</v>
      </c>
      <c r="H70" s="24">
        <v>241788.25</v>
      </c>
      <c r="I70" s="24">
        <v>241788.25</v>
      </c>
      <c r="J70" s="199">
        <f t="shared" si="0"/>
        <v>0</v>
      </c>
    </row>
    <row r="71" spans="1:10" ht="23.25" x14ac:dyDescent="0.35">
      <c r="A71" s="20"/>
      <c r="B71" s="20"/>
      <c r="C71" s="20"/>
      <c r="D71" s="21">
        <v>9995</v>
      </c>
      <c r="E71" s="25">
        <v>2683</v>
      </c>
      <c r="F71" s="22">
        <v>694</v>
      </c>
      <c r="G71" s="28" t="s">
        <v>77</v>
      </c>
      <c r="H71" s="24"/>
      <c r="I71" s="24"/>
      <c r="J71" s="199">
        <f t="shared" ref="J71:J134" si="1">+H71-I71</f>
        <v>0</v>
      </c>
    </row>
    <row r="72" spans="1:10" ht="24" thickBot="1" x14ac:dyDescent="0.4">
      <c r="A72" s="66"/>
      <c r="B72" s="66"/>
      <c r="C72" s="66"/>
      <c r="D72" s="26">
        <v>9995</v>
      </c>
      <c r="E72" s="26">
        <v>2712</v>
      </c>
      <c r="F72" s="77" t="s">
        <v>78</v>
      </c>
      <c r="G72" s="23" t="s">
        <v>79</v>
      </c>
      <c r="H72" s="24"/>
      <c r="I72" s="24"/>
      <c r="J72" s="199">
        <f t="shared" si="1"/>
        <v>0</v>
      </c>
    </row>
    <row r="73" spans="1:10" ht="24" thickBot="1" x14ac:dyDescent="0.4">
      <c r="A73" s="67"/>
      <c r="B73" s="68"/>
      <c r="C73" s="68"/>
      <c r="D73" s="78"/>
      <c r="E73" s="79"/>
      <c r="F73" s="71"/>
      <c r="G73" s="72" t="s">
        <v>80</v>
      </c>
      <c r="H73" s="73">
        <f>SUM(H65:H72)</f>
        <v>827091.02</v>
      </c>
      <c r="I73" s="80">
        <f>SUM(I65:I72)</f>
        <v>827091.02</v>
      </c>
      <c r="J73" s="199">
        <f t="shared" si="1"/>
        <v>0</v>
      </c>
    </row>
    <row r="74" spans="1:10" ht="24" thickBot="1" x14ac:dyDescent="0.4">
      <c r="A74" s="36"/>
      <c r="B74" s="81"/>
      <c r="C74" s="81"/>
      <c r="D74" s="82"/>
      <c r="E74" s="82"/>
      <c r="F74" s="83"/>
      <c r="G74" s="40"/>
      <c r="H74" s="41"/>
      <c r="I74" s="42"/>
      <c r="J74" s="199">
        <f t="shared" si="1"/>
        <v>0</v>
      </c>
    </row>
    <row r="75" spans="1:10" ht="24" thickBot="1" x14ac:dyDescent="0.4">
      <c r="A75" s="43"/>
      <c r="B75" s="44"/>
      <c r="C75" s="44"/>
      <c r="D75" s="84"/>
      <c r="E75" s="85"/>
      <c r="F75" s="86"/>
      <c r="G75" s="34" t="s">
        <v>81</v>
      </c>
      <c r="H75" s="87">
        <f>H73+H63+H48+H17</f>
        <v>41412092.902000003</v>
      </c>
      <c r="I75" s="88">
        <f>+I73+I63+I48+I17</f>
        <v>38951896.950000003</v>
      </c>
      <c r="J75" s="199">
        <f t="shared" si="1"/>
        <v>2460195.9519999996</v>
      </c>
    </row>
    <row r="76" spans="1:10" ht="24" thickBot="1" x14ac:dyDescent="0.4">
      <c r="A76" s="36"/>
      <c r="B76" s="81"/>
      <c r="C76" s="81"/>
      <c r="D76" s="82"/>
      <c r="E76" s="82"/>
      <c r="F76" s="83"/>
      <c r="G76" s="89"/>
      <c r="H76" s="90"/>
      <c r="I76" s="91"/>
      <c r="J76" s="199">
        <f t="shared" si="1"/>
        <v>0</v>
      </c>
    </row>
    <row r="77" spans="1:10" ht="24" thickBot="1" x14ac:dyDescent="0.4">
      <c r="A77" s="92" t="s">
        <v>2</v>
      </c>
      <c r="B77" s="93" t="s">
        <v>3</v>
      </c>
      <c r="C77" s="94" t="s">
        <v>4</v>
      </c>
      <c r="D77" s="93" t="s">
        <v>5</v>
      </c>
      <c r="E77" s="93" t="s">
        <v>6</v>
      </c>
      <c r="F77" s="95" t="s">
        <v>6</v>
      </c>
      <c r="G77" s="96"/>
      <c r="H77" s="97"/>
      <c r="I77" s="98"/>
      <c r="J77" s="199">
        <f t="shared" si="1"/>
        <v>0</v>
      </c>
    </row>
    <row r="78" spans="1:10" ht="24" thickBot="1" x14ac:dyDescent="0.4">
      <c r="A78" s="99">
        <v>11</v>
      </c>
      <c r="B78" s="100"/>
      <c r="C78" s="101">
        <v>2</v>
      </c>
      <c r="D78" s="100"/>
      <c r="E78" s="14"/>
      <c r="F78" s="102"/>
      <c r="G78" s="103" t="s">
        <v>9</v>
      </c>
      <c r="H78" s="104" t="s">
        <v>7</v>
      </c>
      <c r="I78" s="105" t="s">
        <v>8</v>
      </c>
      <c r="J78" s="199" t="e">
        <f t="shared" si="1"/>
        <v>#VALUE!</v>
      </c>
    </row>
    <row r="79" spans="1:10" ht="23.25" x14ac:dyDescent="0.35">
      <c r="A79" s="106"/>
      <c r="B79" s="107"/>
      <c r="C79" s="107"/>
      <c r="D79" s="108">
        <v>100</v>
      </c>
      <c r="E79" s="109">
        <v>2111</v>
      </c>
      <c r="F79" s="110">
        <v>111</v>
      </c>
      <c r="G79" s="111" t="s">
        <v>10</v>
      </c>
      <c r="H79" s="112">
        <v>6333333</v>
      </c>
      <c r="I79" s="112">
        <v>6333333</v>
      </c>
      <c r="J79" s="199">
        <f t="shared" si="1"/>
        <v>0</v>
      </c>
    </row>
    <row r="80" spans="1:10" ht="23.25" x14ac:dyDescent="0.35">
      <c r="A80" s="20"/>
      <c r="B80" s="20"/>
      <c r="C80" s="20"/>
      <c r="D80" s="21">
        <v>9995</v>
      </c>
      <c r="E80" s="25">
        <v>2111</v>
      </c>
      <c r="F80" s="22">
        <v>111</v>
      </c>
      <c r="G80" s="23" t="s">
        <v>10</v>
      </c>
      <c r="H80" s="113">
        <v>5692380</v>
      </c>
      <c r="I80" s="113">
        <v>5692380</v>
      </c>
      <c r="J80" s="199">
        <f t="shared" si="1"/>
        <v>0</v>
      </c>
    </row>
    <row r="81" spans="1:10" ht="23.25" x14ac:dyDescent="0.35">
      <c r="A81" s="20"/>
      <c r="B81" s="20"/>
      <c r="C81" s="20"/>
      <c r="D81" s="21">
        <v>9995</v>
      </c>
      <c r="E81" s="21">
        <v>2112</v>
      </c>
      <c r="F81" s="22">
        <v>123</v>
      </c>
      <c r="G81" s="23" t="s">
        <v>11</v>
      </c>
      <c r="H81" s="113"/>
      <c r="I81" s="113"/>
      <c r="J81" s="199">
        <f t="shared" si="1"/>
        <v>0</v>
      </c>
    </row>
    <row r="82" spans="1:10" ht="23.25" x14ac:dyDescent="0.35">
      <c r="A82" s="20"/>
      <c r="B82" s="20"/>
      <c r="C82" s="20"/>
      <c r="D82" s="21">
        <v>9995</v>
      </c>
      <c r="E82" s="21">
        <v>2114</v>
      </c>
      <c r="F82" s="22">
        <v>181</v>
      </c>
      <c r="G82" s="23" t="s">
        <v>12</v>
      </c>
      <c r="H82" s="24"/>
      <c r="I82" s="24"/>
      <c r="J82" s="199">
        <f t="shared" si="1"/>
        <v>0</v>
      </c>
    </row>
    <row r="83" spans="1:10" ht="23.25" x14ac:dyDescent="0.35">
      <c r="A83" s="20"/>
      <c r="B83" s="20"/>
      <c r="C83" s="20"/>
      <c r="D83" s="21">
        <v>9995</v>
      </c>
      <c r="E83" s="21">
        <v>2115</v>
      </c>
      <c r="F83" s="22">
        <v>183</v>
      </c>
      <c r="G83" s="23" t="s">
        <v>13</v>
      </c>
      <c r="H83" s="24"/>
      <c r="I83" s="24"/>
      <c r="J83" s="199">
        <f t="shared" si="1"/>
        <v>0</v>
      </c>
    </row>
    <row r="84" spans="1:10" ht="23.25" x14ac:dyDescent="0.35">
      <c r="A84" s="20"/>
      <c r="B84" s="20"/>
      <c r="C84" s="20"/>
      <c r="D84" s="21">
        <v>9995</v>
      </c>
      <c r="E84" s="21">
        <v>2116</v>
      </c>
      <c r="F84" s="22">
        <v>184</v>
      </c>
      <c r="G84" s="23" t="s">
        <v>14</v>
      </c>
      <c r="H84" s="24">
        <v>705239.04000000004</v>
      </c>
      <c r="I84" s="24">
        <v>705239.04000000004</v>
      </c>
      <c r="J84" s="199">
        <f t="shared" si="1"/>
        <v>0</v>
      </c>
    </row>
    <row r="85" spans="1:10" ht="23.25" x14ac:dyDescent="0.35">
      <c r="A85" s="20"/>
      <c r="B85" s="20"/>
      <c r="C85" s="20"/>
      <c r="D85" s="21">
        <v>9995</v>
      </c>
      <c r="E85" s="25">
        <v>2122</v>
      </c>
      <c r="F85" s="22" t="s">
        <v>15</v>
      </c>
      <c r="G85" s="23" t="s">
        <v>16</v>
      </c>
      <c r="H85" s="24"/>
      <c r="I85" s="24"/>
      <c r="J85" s="199">
        <f t="shared" si="1"/>
        <v>0</v>
      </c>
    </row>
    <row r="86" spans="1:10" ht="23.25" x14ac:dyDescent="0.35">
      <c r="A86" s="20"/>
      <c r="B86" s="20"/>
      <c r="C86" s="20"/>
      <c r="D86" s="21">
        <v>9995</v>
      </c>
      <c r="E86" s="21">
        <v>2132</v>
      </c>
      <c r="F86" s="22">
        <v>161</v>
      </c>
      <c r="G86" s="23" t="s">
        <v>17</v>
      </c>
      <c r="H86" s="24"/>
      <c r="I86" s="24"/>
      <c r="J86" s="199">
        <f t="shared" si="1"/>
        <v>0</v>
      </c>
    </row>
    <row r="87" spans="1:10" ht="23.25" x14ac:dyDescent="0.35">
      <c r="A87" s="20"/>
      <c r="B87" s="20"/>
      <c r="C87" s="20"/>
      <c r="D87" s="21">
        <v>9995</v>
      </c>
      <c r="E87" s="21">
        <v>2141</v>
      </c>
      <c r="F87" s="22">
        <v>182</v>
      </c>
      <c r="G87" s="23" t="s">
        <v>18</v>
      </c>
      <c r="H87" s="24"/>
      <c r="I87" s="24"/>
      <c r="J87" s="199">
        <f t="shared" si="1"/>
        <v>0</v>
      </c>
    </row>
    <row r="88" spans="1:10" ht="23.25" x14ac:dyDescent="0.35">
      <c r="A88" s="20"/>
      <c r="B88" s="20"/>
      <c r="C88" s="20"/>
      <c r="D88" s="21">
        <v>9995</v>
      </c>
      <c r="E88" s="21">
        <v>2151</v>
      </c>
      <c r="F88" s="22">
        <v>191</v>
      </c>
      <c r="G88" s="23" t="s">
        <v>19</v>
      </c>
      <c r="H88" s="24"/>
      <c r="I88" s="24"/>
      <c r="J88" s="199">
        <f t="shared" si="1"/>
        <v>0</v>
      </c>
    </row>
    <row r="89" spans="1:10" ht="23.25" x14ac:dyDescent="0.35">
      <c r="A89" s="20"/>
      <c r="B89" s="20"/>
      <c r="C89" s="20"/>
      <c r="D89" s="21">
        <v>9995</v>
      </c>
      <c r="E89" s="21">
        <v>2152</v>
      </c>
      <c r="F89" s="22">
        <v>192</v>
      </c>
      <c r="G89" s="23" t="s">
        <v>20</v>
      </c>
      <c r="H89" s="24"/>
      <c r="I89" s="24"/>
      <c r="J89" s="199">
        <f t="shared" si="1"/>
        <v>0</v>
      </c>
    </row>
    <row r="90" spans="1:10" ht="24" thickBot="1" x14ac:dyDescent="0.4">
      <c r="A90" s="66"/>
      <c r="B90" s="66"/>
      <c r="C90" s="66"/>
      <c r="D90" s="26">
        <v>9995</v>
      </c>
      <c r="E90" s="26">
        <v>2153</v>
      </c>
      <c r="F90" s="27">
        <v>193</v>
      </c>
      <c r="G90" s="28" t="s">
        <v>21</v>
      </c>
      <c r="H90" s="29"/>
      <c r="I90" s="29"/>
      <c r="J90" s="199">
        <f t="shared" si="1"/>
        <v>0</v>
      </c>
    </row>
    <row r="91" spans="1:10" ht="24" thickBot="1" x14ac:dyDescent="0.4">
      <c r="A91" s="114"/>
      <c r="B91" s="115"/>
      <c r="C91" s="115"/>
      <c r="D91" s="116"/>
      <c r="E91" s="116"/>
      <c r="F91" s="117"/>
      <c r="G91" s="118" t="s">
        <v>22</v>
      </c>
      <c r="H91" s="119">
        <f>SUM(H79:H90)</f>
        <v>12730952.039999999</v>
      </c>
      <c r="I91" s="120">
        <f>SUM(I79:I90)</f>
        <v>12730952.039999999</v>
      </c>
      <c r="J91" s="199">
        <f t="shared" si="1"/>
        <v>0</v>
      </c>
    </row>
    <row r="92" spans="1:10" ht="24" thickBot="1" x14ac:dyDescent="0.4">
      <c r="A92" s="36"/>
      <c r="B92" s="37"/>
      <c r="C92" s="37"/>
      <c r="D92" s="38"/>
      <c r="E92" s="38"/>
      <c r="F92" s="39"/>
      <c r="G92" s="40"/>
      <c r="H92" s="41"/>
      <c r="I92" s="121"/>
      <c r="J92" s="199">
        <f t="shared" si="1"/>
        <v>0</v>
      </c>
    </row>
    <row r="93" spans="1:10" ht="23.25" x14ac:dyDescent="0.35">
      <c r="A93" s="43"/>
      <c r="B93" s="44"/>
      <c r="C93" s="44"/>
      <c r="D93" s="45"/>
      <c r="E93" s="46"/>
      <c r="F93" s="47"/>
      <c r="G93" s="48" t="s">
        <v>23</v>
      </c>
      <c r="H93" s="122"/>
      <c r="I93" s="123"/>
      <c r="J93" s="199">
        <f t="shared" si="1"/>
        <v>0</v>
      </c>
    </row>
    <row r="94" spans="1:10" ht="23.25" x14ac:dyDescent="0.35">
      <c r="A94" s="20"/>
      <c r="B94" s="20"/>
      <c r="C94" s="20"/>
      <c r="D94" s="21">
        <v>9995</v>
      </c>
      <c r="E94" s="21">
        <v>2212</v>
      </c>
      <c r="F94" s="22">
        <v>212</v>
      </c>
      <c r="G94" s="51" t="s">
        <v>24</v>
      </c>
      <c r="H94" s="24">
        <v>205820.12</v>
      </c>
      <c r="I94" s="24">
        <v>205820.12</v>
      </c>
      <c r="J94" s="199">
        <f t="shared" si="1"/>
        <v>0</v>
      </c>
    </row>
    <row r="95" spans="1:10" ht="23.25" x14ac:dyDescent="0.35">
      <c r="A95" s="20"/>
      <c r="B95" s="20"/>
      <c r="C95" s="20"/>
      <c r="D95" s="25">
        <v>9995</v>
      </c>
      <c r="E95" s="25">
        <v>2213</v>
      </c>
      <c r="F95" s="52">
        <v>213</v>
      </c>
      <c r="G95" s="51" t="s">
        <v>25</v>
      </c>
      <c r="H95" s="24"/>
      <c r="I95" s="24"/>
      <c r="J95" s="199">
        <f t="shared" si="1"/>
        <v>0</v>
      </c>
    </row>
    <row r="96" spans="1:10" ht="23.25" x14ac:dyDescent="0.35">
      <c r="A96" s="20"/>
      <c r="B96" s="20"/>
      <c r="C96" s="20"/>
      <c r="D96" s="25">
        <v>9995</v>
      </c>
      <c r="E96" s="25">
        <v>2214</v>
      </c>
      <c r="F96" s="52">
        <v>214</v>
      </c>
      <c r="G96" s="51" t="s">
        <v>26</v>
      </c>
      <c r="H96" s="24">
        <v>13330</v>
      </c>
      <c r="I96" s="24">
        <v>13330</v>
      </c>
      <c r="J96" s="199">
        <f t="shared" si="1"/>
        <v>0</v>
      </c>
    </row>
    <row r="97" spans="1:10" ht="23.25" x14ac:dyDescent="0.35">
      <c r="A97" s="20"/>
      <c r="B97" s="20"/>
      <c r="C97" s="20"/>
      <c r="D97" s="25">
        <v>9995</v>
      </c>
      <c r="E97" s="25">
        <v>2216</v>
      </c>
      <c r="F97" s="52">
        <v>221</v>
      </c>
      <c r="G97" s="51" t="s">
        <v>27</v>
      </c>
      <c r="H97" s="24">
        <v>236535.84</v>
      </c>
      <c r="I97" s="24">
        <v>236535.84</v>
      </c>
      <c r="J97" s="199">
        <f t="shared" si="1"/>
        <v>0</v>
      </c>
    </row>
    <row r="98" spans="1:10" ht="23.25" x14ac:dyDescent="0.35">
      <c r="A98" s="20"/>
      <c r="B98" s="20"/>
      <c r="C98" s="20"/>
      <c r="D98" s="25">
        <v>9995</v>
      </c>
      <c r="E98" s="25">
        <v>2217</v>
      </c>
      <c r="F98" s="52">
        <v>222</v>
      </c>
      <c r="G98" s="51" t="s">
        <v>28</v>
      </c>
      <c r="H98" s="24">
        <v>4302.38</v>
      </c>
      <c r="I98" s="24">
        <v>4302.38</v>
      </c>
      <c r="J98" s="199">
        <f t="shared" si="1"/>
        <v>0</v>
      </c>
    </row>
    <row r="99" spans="1:10" ht="23.25" x14ac:dyDescent="0.35">
      <c r="A99" s="20"/>
      <c r="B99" s="20"/>
      <c r="C99" s="20"/>
      <c r="D99" s="25">
        <v>9995</v>
      </c>
      <c r="E99" s="25">
        <v>2221</v>
      </c>
      <c r="F99" s="52">
        <v>231</v>
      </c>
      <c r="G99" s="51" t="s">
        <v>29</v>
      </c>
      <c r="H99" s="24">
        <v>3935.88</v>
      </c>
      <c r="I99" s="24">
        <v>3935.88</v>
      </c>
      <c r="J99" s="199">
        <f t="shared" si="1"/>
        <v>0</v>
      </c>
    </row>
    <row r="100" spans="1:10" ht="23.25" x14ac:dyDescent="0.35">
      <c r="A100" s="20"/>
      <c r="B100" s="20"/>
      <c r="C100" s="20"/>
      <c r="D100" s="25">
        <v>9995</v>
      </c>
      <c r="E100" s="25">
        <v>2222</v>
      </c>
      <c r="F100" s="52">
        <v>232</v>
      </c>
      <c r="G100" s="51" t="s">
        <v>30</v>
      </c>
      <c r="H100" s="24">
        <v>144</v>
      </c>
      <c r="I100" s="24">
        <v>144</v>
      </c>
      <c r="J100" s="199">
        <f t="shared" si="1"/>
        <v>0</v>
      </c>
    </row>
    <row r="101" spans="1:10" ht="23.25" x14ac:dyDescent="0.35">
      <c r="A101" s="20"/>
      <c r="B101" s="20"/>
      <c r="C101" s="20"/>
      <c r="D101" s="21">
        <v>9995</v>
      </c>
      <c r="E101" s="21">
        <v>2231</v>
      </c>
      <c r="F101" s="22">
        <v>241</v>
      </c>
      <c r="G101" s="51" t="s">
        <v>31</v>
      </c>
      <c r="H101" s="24">
        <v>108910</v>
      </c>
      <c r="I101" s="24">
        <v>108910</v>
      </c>
      <c r="J101" s="199">
        <f t="shared" si="1"/>
        <v>0</v>
      </c>
    </row>
    <row r="102" spans="1:10" ht="23.25" x14ac:dyDescent="0.35">
      <c r="A102" s="20"/>
      <c r="B102" s="20"/>
      <c r="C102" s="20"/>
      <c r="D102" s="21">
        <v>9995</v>
      </c>
      <c r="E102" s="21">
        <v>2232</v>
      </c>
      <c r="F102" s="22">
        <v>242</v>
      </c>
      <c r="G102" s="51" t="s">
        <v>32</v>
      </c>
      <c r="H102" s="24"/>
      <c r="I102" s="24"/>
      <c r="J102" s="199">
        <f t="shared" si="1"/>
        <v>0</v>
      </c>
    </row>
    <row r="103" spans="1:10" ht="23.25" x14ac:dyDescent="0.35">
      <c r="A103" s="20"/>
      <c r="B103" s="20"/>
      <c r="C103" s="20"/>
      <c r="D103" s="21">
        <v>9995</v>
      </c>
      <c r="E103" s="21">
        <v>2241</v>
      </c>
      <c r="F103" s="22">
        <v>251</v>
      </c>
      <c r="G103" s="51" t="s">
        <v>33</v>
      </c>
      <c r="H103" s="24">
        <v>3600</v>
      </c>
      <c r="I103" s="24">
        <v>3600</v>
      </c>
      <c r="J103" s="199">
        <f t="shared" si="1"/>
        <v>0</v>
      </c>
    </row>
    <row r="104" spans="1:10" ht="23.25" x14ac:dyDescent="0.35">
      <c r="A104" s="20"/>
      <c r="B104" s="20"/>
      <c r="C104" s="20"/>
      <c r="D104" s="21">
        <v>9995</v>
      </c>
      <c r="E104" s="21">
        <v>2242</v>
      </c>
      <c r="F104" s="22">
        <v>252</v>
      </c>
      <c r="G104" s="51" t="s">
        <v>34</v>
      </c>
      <c r="H104" s="24"/>
      <c r="I104" s="24"/>
      <c r="J104" s="199">
        <f t="shared" si="1"/>
        <v>0</v>
      </c>
    </row>
    <row r="105" spans="1:10" ht="23.25" x14ac:dyDescent="0.35">
      <c r="A105" s="20"/>
      <c r="B105" s="20"/>
      <c r="C105" s="20"/>
      <c r="D105" s="21">
        <v>9995</v>
      </c>
      <c r="E105" s="21">
        <v>2243</v>
      </c>
      <c r="F105" s="22">
        <v>253</v>
      </c>
      <c r="G105" s="51" t="s">
        <v>35</v>
      </c>
      <c r="H105" s="24"/>
      <c r="I105" s="24"/>
      <c r="J105" s="199">
        <f t="shared" si="1"/>
        <v>0</v>
      </c>
    </row>
    <row r="106" spans="1:10" ht="23.25" x14ac:dyDescent="0.35">
      <c r="A106" s="20"/>
      <c r="B106" s="20"/>
      <c r="C106" s="20"/>
      <c r="D106" s="21">
        <v>9995</v>
      </c>
      <c r="E106" s="21">
        <v>2244</v>
      </c>
      <c r="F106" s="22">
        <v>254</v>
      </c>
      <c r="G106" s="51" t="s">
        <v>36</v>
      </c>
      <c r="H106" s="24">
        <v>1064</v>
      </c>
      <c r="I106" s="24">
        <v>1064</v>
      </c>
      <c r="J106" s="199">
        <f t="shared" si="1"/>
        <v>0</v>
      </c>
    </row>
    <row r="107" spans="1:10" ht="23.25" x14ac:dyDescent="0.35">
      <c r="A107" s="20"/>
      <c r="B107" s="20"/>
      <c r="C107" s="20"/>
      <c r="D107" s="21">
        <v>9995</v>
      </c>
      <c r="E107" s="21">
        <v>2251</v>
      </c>
      <c r="F107" s="22">
        <v>261</v>
      </c>
      <c r="G107" s="51" t="s">
        <v>37</v>
      </c>
      <c r="H107" s="24">
        <v>982521.27</v>
      </c>
      <c r="I107" s="24">
        <v>982521.27</v>
      </c>
      <c r="J107" s="199">
        <f t="shared" si="1"/>
        <v>0</v>
      </c>
    </row>
    <row r="108" spans="1:10" ht="23.25" x14ac:dyDescent="0.35">
      <c r="A108" s="20"/>
      <c r="B108" s="20"/>
      <c r="C108" s="20"/>
      <c r="D108" s="21">
        <v>9995</v>
      </c>
      <c r="E108" s="21">
        <v>2253</v>
      </c>
      <c r="F108" s="22">
        <v>263</v>
      </c>
      <c r="G108" s="51" t="s">
        <v>38</v>
      </c>
      <c r="H108" s="24"/>
      <c r="I108" s="24"/>
      <c r="J108" s="199">
        <f t="shared" si="1"/>
        <v>0</v>
      </c>
    </row>
    <row r="109" spans="1:10" ht="23.25" x14ac:dyDescent="0.35">
      <c r="A109" s="20"/>
      <c r="B109" s="20"/>
      <c r="C109" s="20"/>
      <c r="D109" s="21">
        <v>9995</v>
      </c>
      <c r="E109" s="21">
        <v>2254</v>
      </c>
      <c r="F109" s="22">
        <v>264</v>
      </c>
      <c r="G109" s="51" t="s">
        <v>39</v>
      </c>
      <c r="H109" s="24"/>
      <c r="I109" s="24"/>
      <c r="J109" s="199">
        <f t="shared" si="1"/>
        <v>0</v>
      </c>
    </row>
    <row r="110" spans="1:10" ht="23.25" x14ac:dyDescent="0.35">
      <c r="A110" s="20"/>
      <c r="B110" s="20"/>
      <c r="C110" s="20"/>
      <c r="D110" s="21">
        <v>9995</v>
      </c>
      <c r="E110" s="21">
        <v>2258</v>
      </c>
      <c r="F110" s="22">
        <v>269</v>
      </c>
      <c r="G110" s="51" t="s">
        <v>40</v>
      </c>
      <c r="H110" s="24"/>
      <c r="I110" s="24"/>
      <c r="J110" s="199">
        <f t="shared" si="1"/>
        <v>0</v>
      </c>
    </row>
    <row r="111" spans="1:10" ht="23.25" x14ac:dyDescent="0.35">
      <c r="A111" s="20"/>
      <c r="B111" s="20"/>
      <c r="C111" s="20"/>
      <c r="D111" s="21">
        <v>9995</v>
      </c>
      <c r="E111" s="21">
        <v>2261</v>
      </c>
      <c r="F111" s="22">
        <v>271</v>
      </c>
      <c r="G111" s="51" t="s">
        <v>41</v>
      </c>
      <c r="H111" s="24"/>
      <c r="I111" s="24"/>
      <c r="J111" s="199">
        <f t="shared" si="1"/>
        <v>0</v>
      </c>
    </row>
    <row r="112" spans="1:10" ht="23.25" x14ac:dyDescent="0.35">
      <c r="A112" s="20"/>
      <c r="B112" s="20"/>
      <c r="C112" s="20"/>
      <c r="D112" s="21">
        <v>9995</v>
      </c>
      <c r="E112" s="21">
        <v>2262</v>
      </c>
      <c r="F112" s="22">
        <v>272</v>
      </c>
      <c r="G112" s="51" t="s">
        <v>42</v>
      </c>
      <c r="H112" s="24"/>
      <c r="I112" s="24"/>
      <c r="J112" s="199">
        <f t="shared" si="1"/>
        <v>0</v>
      </c>
    </row>
    <row r="113" spans="1:10" ht="23.25" x14ac:dyDescent="0.35">
      <c r="A113" s="20"/>
      <c r="B113" s="20"/>
      <c r="C113" s="20"/>
      <c r="D113" s="21">
        <v>9995</v>
      </c>
      <c r="E113" s="21">
        <v>2263</v>
      </c>
      <c r="F113" s="22">
        <v>273</v>
      </c>
      <c r="G113" s="51" t="s">
        <v>43</v>
      </c>
      <c r="H113" s="24"/>
      <c r="I113" s="24"/>
      <c r="J113" s="199">
        <f t="shared" si="1"/>
        <v>0</v>
      </c>
    </row>
    <row r="114" spans="1:10" ht="23.25" x14ac:dyDescent="0.35">
      <c r="A114" s="20"/>
      <c r="B114" s="20"/>
      <c r="C114" s="20"/>
      <c r="D114" s="21">
        <v>9995</v>
      </c>
      <c r="E114" s="21">
        <v>2271</v>
      </c>
      <c r="F114" s="22">
        <v>281</v>
      </c>
      <c r="G114" s="51" t="s">
        <v>44</v>
      </c>
      <c r="H114" s="24">
        <v>361867.52000000002</v>
      </c>
      <c r="I114" s="24">
        <v>361867.52000000002</v>
      </c>
      <c r="J114" s="199">
        <f t="shared" si="1"/>
        <v>0</v>
      </c>
    </row>
    <row r="115" spans="1:10" ht="23.25" x14ac:dyDescent="0.35">
      <c r="A115" s="20"/>
      <c r="B115" s="20"/>
      <c r="C115" s="20"/>
      <c r="D115" s="21">
        <v>9995</v>
      </c>
      <c r="E115" s="21">
        <v>2272</v>
      </c>
      <c r="F115" s="22">
        <v>282</v>
      </c>
      <c r="G115" s="51" t="s">
        <v>45</v>
      </c>
      <c r="H115" s="24">
        <v>23712.01</v>
      </c>
      <c r="I115" s="24">
        <v>23712.01</v>
      </c>
      <c r="J115" s="199">
        <f t="shared" si="1"/>
        <v>0</v>
      </c>
    </row>
    <row r="116" spans="1:10" ht="23.25" x14ac:dyDescent="0.35">
      <c r="A116" s="20"/>
      <c r="B116" s="20"/>
      <c r="C116" s="20"/>
      <c r="D116" s="21">
        <v>9995</v>
      </c>
      <c r="E116" s="21">
        <v>2281</v>
      </c>
      <c r="F116" s="22">
        <v>291</v>
      </c>
      <c r="G116" s="51" t="s">
        <v>46</v>
      </c>
      <c r="H116" s="24"/>
      <c r="I116" s="24"/>
      <c r="J116" s="199">
        <f t="shared" si="1"/>
        <v>0</v>
      </c>
    </row>
    <row r="117" spans="1:10" ht="23.25" x14ac:dyDescent="0.35">
      <c r="A117" s="20"/>
      <c r="B117" s="20"/>
      <c r="C117" s="20"/>
      <c r="D117" s="21">
        <v>9995</v>
      </c>
      <c r="E117" s="21">
        <v>2282</v>
      </c>
      <c r="F117" s="22">
        <v>292</v>
      </c>
      <c r="G117" s="51" t="s">
        <v>47</v>
      </c>
      <c r="H117" s="24"/>
      <c r="I117" s="24"/>
      <c r="J117" s="199">
        <f t="shared" si="1"/>
        <v>0</v>
      </c>
    </row>
    <row r="118" spans="1:10" ht="23.25" x14ac:dyDescent="0.35">
      <c r="A118" s="20"/>
      <c r="B118" s="20"/>
      <c r="C118" s="20"/>
      <c r="D118" s="21">
        <v>9995</v>
      </c>
      <c r="E118" s="21">
        <v>2284</v>
      </c>
      <c r="F118" s="22">
        <v>294</v>
      </c>
      <c r="G118" s="51" t="s">
        <v>48</v>
      </c>
      <c r="H118" s="24"/>
      <c r="I118" s="24"/>
      <c r="J118" s="199">
        <f t="shared" si="1"/>
        <v>0</v>
      </c>
    </row>
    <row r="119" spans="1:10" ht="23.25" x14ac:dyDescent="0.35">
      <c r="A119" s="20"/>
      <c r="B119" s="20"/>
      <c r="C119" s="20"/>
      <c r="D119" s="21">
        <v>9995</v>
      </c>
      <c r="E119" s="21">
        <v>2286</v>
      </c>
      <c r="F119" s="22"/>
      <c r="G119" s="51" t="s">
        <v>49</v>
      </c>
      <c r="H119" s="24"/>
      <c r="I119" s="24"/>
      <c r="J119" s="199">
        <f t="shared" si="1"/>
        <v>0</v>
      </c>
    </row>
    <row r="120" spans="1:10" ht="23.25" x14ac:dyDescent="0.35">
      <c r="A120" s="20"/>
      <c r="B120" s="20"/>
      <c r="C120" s="20"/>
      <c r="D120" s="21">
        <v>9995</v>
      </c>
      <c r="E120" s="25">
        <v>2287</v>
      </c>
      <c r="F120" s="22" t="s">
        <v>82</v>
      </c>
      <c r="G120" s="51" t="s">
        <v>51</v>
      </c>
      <c r="H120" s="24"/>
      <c r="I120" s="24"/>
      <c r="J120" s="199">
        <f t="shared" si="1"/>
        <v>0</v>
      </c>
    </row>
    <row r="121" spans="1:10" ht="24" thickBot="1" x14ac:dyDescent="0.4">
      <c r="A121" s="20"/>
      <c r="B121" s="20"/>
      <c r="C121" s="20"/>
      <c r="D121" s="21">
        <v>9995</v>
      </c>
      <c r="E121" s="21">
        <v>2288</v>
      </c>
      <c r="F121" s="22">
        <v>297</v>
      </c>
      <c r="G121" s="51" t="s">
        <v>52</v>
      </c>
      <c r="H121" s="24">
        <v>1500</v>
      </c>
      <c r="I121" s="24">
        <v>1500</v>
      </c>
      <c r="J121" s="199">
        <f t="shared" si="1"/>
        <v>0</v>
      </c>
    </row>
    <row r="122" spans="1:10" ht="24" thickBot="1" x14ac:dyDescent="0.4">
      <c r="A122" s="124"/>
      <c r="B122" s="115"/>
      <c r="C122" s="115"/>
      <c r="D122" s="125"/>
      <c r="E122" s="116"/>
      <c r="F122" s="126"/>
      <c r="G122" s="72" t="s">
        <v>83</v>
      </c>
      <c r="H122" s="73">
        <f>SUM(H94:H121)</f>
        <v>1947243.02</v>
      </c>
      <c r="I122" s="74">
        <f>SUM(I94:I121)</f>
        <v>1947243.02</v>
      </c>
      <c r="J122" s="199">
        <f t="shared" si="1"/>
        <v>0</v>
      </c>
    </row>
    <row r="123" spans="1:10" ht="23.25" x14ac:dyDescent="0.35">
      <c r="A123" s="59"/>
      <c r="B123" s="60"/>
      <c r="C123" s="60"/>
      <c r="D123" s="61"/>
      <c r="E123" s="61"/>
      <c r="F123" s="62"/>
      <c r="G123" s="127" t="s">
        <v>54</v>
      </c>
      <c r="H123" s="64"/>
      <c r="I123" s="128"/>
      <c r="J123" s="199">
        <f t="shared" si="1"/>
        <v>0</v>
      </c>
    </row>
    <row r="124" spans="1:10" ht="23.25" x14ac:dyDescent="0.35">
      <c r="A124" s="20"/>
      <c r="B124" s="20"/>
      <c r="C124" s="20"/>
      <c r="D124" s="21">
        <v>9995</v>
      </c>
      <c r="E124" s="21">
        <v>2311</v>
      </c>
      <c r="F124" s="22">
        <v>311</v>
      </c>
      <c r="G124" s="23" t="s">
        <v>55</v>
      </c>
      <c r="H124" s="24">
        <v>89966</v>
      </c>
      <c r="I124" s="24">
        <v>89966</v>
      </c>
      <c r="J124" s="199">
        <f t="shared" si="1"/>
        <v>0</v>
      </c>
    </row>
    <row r="125" spans="1:10" ht="23.25" x14ac:dyDescent="0.35">
      <c r="A125" s="20"/>
      <c r="B125" s="20"/>
      <c r="C125" s="20"/>
      <c r="D125" s="21">
        <v>9995</v>
      </c>
      <c r="E125" s="21">
        <v>2323</v>
      </c>
      <c r="F125" s="22">
        <v>323</v>
      </c>
      <c r="G125" s="23" t="s">
        <v>56</v>
      </c>
      <c r="H125" s="24">
        <v>112288.8</v>
      </c>
      <c r="I125" s="24">
        <v>112288.8</v>
      </c>
      <c r="J125" s="199">
        <f t="shared" si="1"/>
        <v>0</v>
      </c>
    </row>
    <row r="126" spans="1:10" ht="23.25" x14ac:dyDescent="0.35">
      <c r="A126" s="20"/>
      <c r="B126" s="20"/>
      <c r="C126" s="20"/>
      <c r="D126" s="21">
        <v>9995</v>
      </c>
      <c r="E126" s="21">
        <v>2331</v>
      </c>
      <c r="F126" s="22">
        <v>331</v>
      </c>
      <c r="G126" s="23" t="s">
        <v>57</v>
      </c>
      <c r="H126" s="24"/>
      <c r="I126" s="24"/>
      <c r="J126" s="199">
        <f t="shared" si="1"/>
        <v>0</v>
      </c>
    </row>
    <row r="127" spans="1:10" ht="23.25" x14ac:dyDescent="0.35">
      <c r="A127" s="20"/>
      <c r="B127" s="20"/>
      <c r="C127" s="20"/>
      <c r="D127" s="21">
        <v>9995</v>
      </c>
      <c r="E127" s="21">
        <v>2334</v>
      </c>
      <c r="F127" s="52">
        <v>334</v>
      </c>
      <c r="G127" s="23" t="s">
        <v>58</v>
      </c>
      <c r="H127" s="24"/>
      <c r="I127" s="24"/>
      <c r="J127" s="199">
        <f t="shared" si="1"/>
        <v>0</v>
      </c>
    </row>
    <row r="128" spans="1:10" ht="23.25" x14ac:dyDescent="0.35">
      <c r="A128" s="20"/>
      <c r="B128" s="20"/>
      <c r="C128" s="20"/>
      <c r="D128" s="21">
        <v>9995</v>
      </c>
      <c r="E128" s="21">
        <v>2341</v>
      </c>
      <c r="F128" s="22">
        <v>343</v>
      </c>
      <c r="G128" s="23" t="s">
        <v>113</v>
      </c>
      <c r="H128" s="24">
        <v>22</v>
      </c>
      <c r="I128" s="24">
        <v>22</v>
      </c>
      <c r="J128" s="199">
        <f t="shared" si="1"/>
        <v>0</v>
      </c>
    </row>
    <row r="129" spans="1:10" ht="23.25" x14ac:dyDescent="0.35">
      <c r="A129" s="20"/>
      <c r="B129" s="20"/>
      <c r="C129" s="20"/>
      <c r="D129" s="21">
        <v>9995</v>
      </c>
      <c r="E129" s="21">
        <v>2353</v>
      </c>
      <c r="F129" s="22">
        <v>353</v>
      </c>
      <c r="G129" s="23" t="s">
        <v>60</v>
      </c>
      <c r="H129" s="24"/>
      <c r="I129" s="24"/>
      <c r="J129" s="199">
        <f t="shared" si="1"/>
        <v>0</v>
      </c>
    </row>
    <row r="130" spans="1:10" ht="23.25" x14ac:dyDescent="0.35">
      <c r="A130" s="20"/>
      <c r="B130" s="20"/>
      <c r="C130" s="20"/>
      <c r="D130" s="21">
        <v>9995</v>
      </c>
      <c r="E130" s="21">
        <v>2371</v>
      </c>
      <c r="F130" s="22">
        <v>341</v>
      </c>
      <c r="G130" s="23" t="s">
        <v>61</v>
      </c>
      <c r="H130" s="24">
        <v>237929.2</v>
      </c>
      <c r="I130" s="24">
        <v>237929.2</v>
      </c>
      <c r="J130" s="199">
        <f t="shared" si="1"/>
        <v>0</v>
      </c>
    </row>
    <row r="131" spans="1:10" ht="23.25" x14ac:dyDescent="0.35">
      <c r="A131" s="20"/>
      <c r="B131" s="20"/>
      <c r="C131" s="20"/>
      <c r="D131" s="21">
        <v>9995</v>
      </c>
      <c r="E131" s="21">
        <v>2391</v>
      </c>
      <c r="F131" s="22">
        <v>391</v>
      </c>
      <c r="G131" s="23" t="s">
        <v>62</v>
      </c>
      <c r="H131" s="24">
        <v>13688.14</v>
      </c>
      <c r="I131" s="24">
        <v>13688.14</v>
      </c>
      <c r="J131" s="199">
        <f t="shared" si="1"/>
        <v>0</v>
      </c>
    </row>
    <row r="132" spans="1:10" ht="23.25" x14ac:dyDescent="0.35">
      <c r="A132" s="20"/>
      <c r="B132" s="20"/>
      <c r="C132" s="20"/>
      <c r="D132" s="21">
        <v>9995</v>
      </c>
      <c r="E132" s="25">
        <v>2392</v>
      </c>
      <c r="F132" s="22" t="s">
        <v>84</v>
      </c>
      <c r="G132" s="23" t="s">
        <v>85</v>
      </c>
      <c r="H132" s="24">
        <v>3370.98</v>
      </c>
      <c r="I132" s="24">
        <v>3370.98</v>
      </c>
      <c r="J132" s="199">
        <f t="shared" si="1"/>
        <v>0</v>
      </c>
    </row>
    <row r="133" spans="1:10" ht="23.25" x14ac:dyDescent="0.35">
      <c r="A133" s="20"/>
      <c r="B133" s="20"/>
      <c r="C133" s="20"/>
      <c r="D133" s="21">
        <v>9995</v>
      </c>
      <c r="E133" s="21">
        <v>2394</v>
      </c>
      <c r="F133" s="22">
        <v>394</v>
      </c>
      <c r="G133" s="23" t="s">
        <v>65</v>
      </c>
      <c r="H133" s="24"/>
      <c r="I133" s="24"/>
      <c r="J133" s="199">
        <f t="shared" si="1"/>
        <v>0</v>
      </c>
    </row>
    <row r="134" spans="1:10" ht="23.25" x14ac:dyDescent="0.35">
      <c r="A134" s="20"/>
      <c r="B134" s="20"/>
      <c r="C134" s="20"/>
      <c r="D134" s="21">
        <v>9995</v>
      </c>
      <c r="E134" s="21">
        <v>2395</v>
      </c>
      <c r="F134" s="22">
        <v>395</v>
      </c>
      <c r="G134" s="23" t="s">
        <v>66</v>
      </c>
      <c r="H134" s="24">
        <v>2242.1</v>
      </c>
      <c r="I134" s="24">
        <v>2242.1</v>
      </c>
      <c r="J134" s="199">
        <f t="shared" si="1"/>
        <v>0</v>
      </c>
    </row>
    <row r="135" spans="1:10" ht="23.25" x14ac:dyDescent="0.35">
      <c r="A135" s="20"/>
      <c r="B135" s="20"/>
      <c r="C135" s="20"/>
      <c r="D135" s="21">
        <v>9995</v>
      </c>
      <c r="E135" s="21">
        <v>2396</v>
      </c>
      <c r="F135" s="22">
        <v>396</v>
      </c>
      <c r="G135" s="23" t="s">
        <v>67</v>
      </c>
      <c r="H135" s="24">
        <v>6241.44</v>
      </c>
      <c r="I135" s="24">
        <v>6241.44</v>
      </c>
      <c r="J135" s="199">
        <f t="shared" ref="J135:J171" si="2">+H135-I135</f>
        <v>0</v>
      </c>
    </row>
    <row r="136" spans="1:10" ht="24" thickBot="1" x14ac:dyDescent="0.4">
      <c r="A136" s="66"/>
      <c r="B136" s="66"/>
      <c r="C136" s="66"/>
      <c r="D136" s="26">
        <v>9995</v>
      </c>
      <c r="E136" s="26">
        <v>2399</v>
      </c>
      <c r="F136" s="27">
        <v>399</v>
      </c>
      <c r="G136" s="28" t="s">
        <v>68</v>
      </c>
      <c r="H136" s="29"/>
      <c r="I136" s="29"/>
      <c r="J136" s="199">
        <f t="shared" si="2"/>
        <v>0</v>
      </c>
    </row>
    <row r="137" spans="1:10" ht="24" thickBot="1" x14ac:dyDescent="0.4">
      <c r="A137" s="67"/>
      <c r="B137" s="68"/>
      <c r="C137" s="68"/>
      <c r="D137" s="69"/>
      <c r="E137" s="70"/>
      <c r="F137" s="71"/>
      <c r="G137" s="72" t="s">
        <v>86</v>
      </c>
      <c r="H137" s="74">
        <f>SUM(H124:H136)</f>
        <v>465748.66</v>
      </c>
      <c r="I137" s="74">
        <f>SUM(I124:I136)</f>
        <v>465748.66</v>
      </c>
      <c r="J137" s="199">
        <f t="shared" si="2"/>
        <v>0</v>
      </c>
    </row>
    <row r="138" spans="1:10" ht="23.25" x14ac:dyDescent="0.35">
      <c r="A138" s="59"/>
      <c r="B138" s="60"/>
      <c r="C138" s="60"/>
      <c r="D138" s="75"/>
      <c r="E138" s="75"/>
      <c r="F138" s="62"/>
      <c r="G138" s="48" t="s">
        <v>70</v>
      </c>
      <c r="H138" s="76"/>
      <c r="I138" s="65"/>
      <c r="J138" s="199">
        <f t="shared" si="2"/>
        <v>0</v>
      </c>
    </row>
    <row r="139" spans="1:10" ht="23.25" x14ac:dyDescent="0.35">
      <c r="A139" s="20"/>
      <c r="B139" s="20"/>
      <c r="C139" s="20"/>
      <c r="D139" s="21">
        <v>9995</v>
      </c>
      <c r="E139" s="21">
        <v>2611</v>
      </c>
      <c r="F139" s="22">
        <v>12617</v>
      </c>
      <c r="G139" s="23" t="s">
        <v>71</v>
      </c>
      <c r="H139" s="24"/>
      <c r="I139" s="24"/>
      <c r="J139" s="199">
        <f t="shared" si="2"/>
        <v>0</v>
      </c>
    </row>
    <row r="140" spans="1:10" ht="23.25" x14ac:dyDescent="0.35">
      <c r="A140" s="20"/>
      <c r="B140" s="20"/>
      <c r="C140" s="20"/>
      <c r="D140" s="21">
        <v>9995</v>
      </c>
      <c r="E140" s="21">
        <v>2613</v>
      </c>
      <c r="F140" s="52">
        <v>614</v>
      </c>
      <c r="G140" s="23" t="s">
        <v>72</v>
      </c>
      <c r="H140" s="24"/>
      <c r="I140" s="24"/>
      <c r="J140" s="199">
        <f t="shared" si="2"/>
        <v>0</v>
      </c>
    </row>
    <row r="141" spans="1:10" ht="23.25" x14ac:dyDescent="0.35">
      <c r="A141" s="20"/>
      <c r="B141" s="20"/>
      <c r="C141" s="20"/>
      <c r="D141" s="21">
        <v>9995</v>
      </c>
      <c r="E141" s="21">
        <v>2641</v>
      </c>
      <c r="F141" s="52">
        <v>613</v>
      </c>
      <c r="G141" s="23" t="s">
        <v>73</v>
      </c>
      <c r="H141" s="24"/>
      <c r="I141" s="24"/>
      <c r="J141" s="199">
        <f t="shared" si="2"/>
        <v>0</v>
      </c>
    </row>
    <row r="142" spans="1:10" ht="23.25" x14ac:dyDescent="0.35">
      <c r="A142" s="20"/>
      <c r="B142" s="20"/>
      <c r="C142" s="20"/>
      <c r="D142" s="21">
        <v>9995</v>
      </c>
      <c r="E142" s="21">
        <v>2655</v>
      </c>
      <c r="F142" s="22">
        <v>616</v>
      </c>
      <c r="G142" s="23" t="s">
        <v>74</v>
      </c>
      <c r="H142" s="24"/>
      <c r="I142" s="24"/>
      <c r="J142" s="199">
        <f t="shared" si="2"/>
        <v>0</v>
      </c>
    </row>
    <row r="143" spans="1:10" ht="23.25" x14ac:dyDescent="0.35">
      <c r="A143" s="20"/>
      <c r="B143" s="20"/>
      <c r="C143" s="20"/>
      <c r="D143" s="21">
        <v>9995</v>
      </c>
      <c r="E143" s="21">
        <v>2657</v>
      </c>
      <c r="F143" s="22">
        <v>618</v>
      </c>
      <c r="G143" s="23" t="s">
        <v>75</v>
      </c>
      <c r="H143" s="24"/>
      <c r="I143" s="24"/>
      <c r="J143" s="199">
        <f t="shared" si="2"/>
        <v>0</v>
      </c>
    </row>
    <row r="144" spans="1:10" ht="23.25" x14ac:dyDescent="0.35">
      <c r="A144" s="20"/>
      <c r="B144" s="20"/>
      <c r="C144" s="20"/>
      <c r="D144" s="21">
        <v>9995</v>
      </c>
      <c r="E144" s="21">
        <v>2658</v>
      </c>
      <c r="F144" s="22">
        <v>619</v>
      </c>
      <c r="G144" s="23" t="s">
        <v>76</v>
      </c>
      <c r="H144" s="24">
        <v>66318.399999999994</v>
      </c>
      <c r="I144" s="24">
        <v>66318.399999999994</v>
      </c>
      <c r="J144" s="199">
        <f t="shared" si="2"/>
        <v>0</v>
      </c>
    </row>
    <row r="145" spans="1:10" ht="23.25" x14ac:dyDescent="0.35">
      <c r="A145" s="20"/>
      <c r="B145" s="20"/>
      <c r="C145" s="20"/>
      <c r="D145" s="21">
        <v>9995</v>
      </c>
      <c r="E145" s="21">
        <v>2683</v>
      </c>
      <c r="F145" s="22">
        <v>694</v>
      </c>
      <c r="G145" s="28" t="s">
        <v>77</v>
      </c>
      <c r="H145" s="24"/>
      <c r="I145" s="24"/>
      <c r="J145" s="199">
        <f t="shared" si="2"/>
        <v>0</v>
      </c>
    </row>
    <row r="146" spans="1:10" ht="24" thickBot="1" x14ac:dyDescent="0.4">
      <c r="A146" s="20"/>
      <c r="B146" s="20"/>
      <c r="C146" s="20"/>
      <c r="D146" s="21">
        <v>9995</v>
      </c>
      <c r="E146" s="25">
        <v>2712</v>
      </c>
      <c r="F146" s="22">
        <v>622</v>
      </c>
      <c r="G146" s="23" t="s">
        <v>79</v>
      </c>
      <c r="H146" s="24"/>
      <c r="I146" s="24"/>
      <c r="J146" s="199">
        <f t="shared" si="2"/>
        <v>0</v>
      </c>
    </row>
    <row r="147" spans="1:10" ht="24" thickBot="1" x14ac:dyDescent="0.4">
      <c r="A147" s="67"/>
      <c r="B147" s="68"/>
      <c r="C147" s="68"/>
      <c r="D147" s="78"/>
      <c r="E147" s="79"/>
      <c r="F147" s="71"/>
      <c r="G147" s="72" t="s">
        <v>80</v>
      </c>
      <c r="H147" s="73">
        <f>SUM(H139:H146)</f>
        <v>66318.399999999994</v>
      </c>
      <c r="I147" s="80">
        <f>SUM(I139:I146)</f>
        <v>66318.399999999994</v>
      </c>
      <c r="J147" s="199">
        <f t="shared" si="2"/>
        <v>0</v>
      </c>
    </row>
    <row r="148" spans="1:10" ht="23.25" x14ac:dyDescent="0.35">
      <c r="A148" s="129"/>
      <c r="B148" s="129"/>
      <c r="C148" s="129"/>
      <c r="D148" s="130"/>
      <c r="E148" s="130"/>
      <c r="F148" s="131"/>
      <c r="G148" s="132"/>
      <c r="H148" s="133"/>
      <c r="I148" s="134"/>
      <c r="J148" s="199">
        <f t="shared" si="2"/>
        <v>0</v>
      </c>
    </row>
    <row r="149" spans="1:10" ht="24" thickBot="1" x14ac:dyDescent="0.4">
      <c r="A149" s="129"/>
      <c r="B149" s="129"/>
      <c r="C149" s="129"/>
      <c r="D149" s="130"/>
      <c r="E149" s="130"/>
      <c r="F149" s="131"/>
      <c r="G149" s="132"/>
      <c r="H149" s="133"/>
      <c r="I149" s="134"/>
      <c r="J149" s="199">
        <f t="shared" si="2"/>
        <v>0</v>
      </c>
    </row>
    <row r="150" spans="1:10" ht="24" thickBot="1" x14ac:dyDescent="0.4">
      <c r="A150" s="67"/>
      <c r="B150" s="68"/>
      <c r="C150" s="68"/>
      <c r="D150" s="135"/>
      <c r="E150" s="136"/>
      <c r="F150" s="137"/>
      <c r="G150" s="72" t="s">
        <v>87</v>
      </c>
      <c r="H150" s="138">
        <f>+H147+H137+H122+H91</f>
        <v>15210262.119999999</v>
      </c>
      <c r="I150" s="139">
        <f>+I147+I137+I122+I91</f>
        <v>15210262.119999999</v>
      </c>
      <c r="J150" s="199">
        <f t="shared" si="2"/>
        <v>0</v>
      </c>
    </row>
    <row r="151" spans="1:10" ht="23.25" x14ac:dyDescent="0.35">
      <c r="A151" s="140"/>
      <c r="B151" s="140"/>
      <c r="C151" s="140"/>
      <c r="D151" s="140"/>
      <c r="E151" s="140"/>
      <c r="F151" s="141"/>
      <c r="G151" s="140"/>
      <c r="H151" s="142"/>
      <c r="I151" s="143"/>
      <c r="J151" s="199">
        <f t="shared" si="2"/>
        <v>0</v>
      </c>
    </row>
    <row r="152" spans="1:10" ht="24" thickBot="1" x14ac:dyDescent="0.4">
      <c r="A152" s="144"/>
      <c r="B152" s="144"/>
      <c r="C152" s="144"/>
      <c r="D152" s="144"/>
      <c r="E152" s="144"/>
      <c r="F152" s="145"/>
      <c r="G152" s="146"/>
      <c r="H152" s="147"/>
      <c r="I152" s="148"/>
      <c r="J152" s="199">
        <f t="shared" si="2"/>
        <v>0</v>
      </c>
    </row>
    <row r="153" spans="1:10" ht="24" thickBot="1" x14ac:dyDescent="0.4">
      <c r="A153" s="99"/>
      <c r="B153" s="100"/>
      <c r="C153" s="100"/>
      <c r="D153" s="100"/>
      <c r="E153" s="100"/>
      <c r="F153" s="102"/>
      <c r="G153" s="93"/>
      <c r="H153" s="93" t="s">
        <v>7</v>
      </c>
      <c r="I153" s="149" t="s">
        <v>8</v>
      </c>
      <c r="J153" s="199" t="e">
        <f t="shared" si="2"/>
        <v>#VALUE!</v>
      </c>
    </row>
    <row r="154" spans="1:10" ht="23.25" x14ac:dyDescent="0.35">
      <c r="A154" s="150" t="s">
        <v>2</v>
      </c>
      <c r="B154" s="151" t="s">
        <v>3</v>
      </c>
      <c r="C154" s="151" t="s">
        <v>88</v>
      </c>
      <c r="D154" s="151" t="s">
        <v>5</v>
      </c>
      <c r="E154" s="151" t="s">
        <v>89</v>
      </c>
      <c r="F154" s="152" t="s">
        <v>89</v>
      </c>
      <c r="G154" s="153" t="s">
        <v>90</v>
      </c>
      <c r="H154" s="154"/>
      <c r="I154" s="155"/>
      <c r="J154" s="199">
        <f t="shared" si="2"/>
        <v>0</v>
      </c>
    </row>
    <row r="155" spans="1:10" ht="23.25" x14ac:dyDescent="0.35">
      <c r="A155" s="156">
        <v>98</v>
      </c>
      <c r="B155" s="157"/>
      <c r="C155" s="157"/>
      <c r="D155" s="157">
        <v>9995</v>
      </c>
      <c r="E155" s="157">
        <v>2412</v>
      </c>
      <c r="F155" s="158">
        <v>421</v>
      </c>
      <c r="G155" s="159" t="s">
        <v>91</v>
      </c>
      <c r="H155" s="160">
        <v>38787.89</v>
      </c>
      <c r="I155" s="160">
        <v>38787.89</v>
      </c>
      <c r="J155" s="199">
        <f t="shared" si="2"/>
        <v>0</v>
      </c>
    </row>
    <row r="156" spans="1:10" ht="23.25" x14ac:dyDescent="0.35">
      <c r="A156" s="157"/>
      <c r="B156" s="157"/>
      <c r="C156" s="157"/>
      <c r="D156" s="161">
        <v>9995</v>
      </c>
      <c r="E156" s="161">
        <v>2414</v>
      </c>
      <c r="F156" s="162">
        <v>424</v>
      </c>
      <c r="G156" s="163" t="s">
        <v>92</v>
      </c>
      <c r="H156" s="160">
        <v>315329.77</v>
      </c>
      <c r="I156" s="160">
        <v>315329.77</v>
      </c>
      <c r="J156" s="199">
        <f t="shared" si="2"/>
        <v>0</v>
      </c>
    </row>
    <row r="157" spans="1:10" ht="24" thickBot="1" x14ac:dyDescent="0.4">
      <c r="A157" s="164"/>
      <c r="B157" s="164"/>
      <c r="C157" s="164"/>
      <c r="D157" s="165">
        <v>9995</v>
      </c>
      <c r="E157" s="165">
        <v>2416</v>
      </c>
      <c r="F157" s="166">
        <v>426</v>
      </c>
      <c r="G157" s="167" t="s">
        <v>93</v>
      </c>
      <c r="H157" s="168">
        <v>70000</v>
      </c>
      <c r="I157" s="168">
        <v>70000</v>
      </c>
      <c r="J157" s="199">
        <f t="shared" si="2"/>
        <v>0</v>
      </c>
    </row>
    <row r="158" spans="1:10" ht="24" thickBot="1" x14ac:dyDescent="0.4">
      <c r="A158" s="169"/>
      <c r="B158" s="170"/>
      <c r="C158" s="170"/>
      <c r="D158" s="171"/>
      <c r="E158" s="171"/>
      <c r="F158" s="172"/>
      <c r="G158" s="173" t="s">
        <v>94</v>
      </c>
      <c r="H158" s="174">
        <f>SUM(H155:H157)</f>
        <v>424117.66000000003</v>
      </c>
      <c r="I158" s="175">
        <f>SUM(I155:I157)</f>
        <v>424117.66000000003</v>
      </c>
      <c r="J158" s="199">
        <f t="shared" si="2"/>
        <v>0</v>
      </c>
    </row>
    <row r="159" spans="1:10" ht="24" thickBot="1" x14ac:dyDescent="0.4">
      <c r="A159" s="176"/>
      <c r="B159" s="176"/>
      <c r="C159" s="176"/>
      <c r="D159" s="177"/>
      <c r="E159" s="177"/>
      <c r="F159" s="177"/>
      <c r="G159" s="178"/>
      <c r="H159" s="148"/>
      <c r="I159" s="148"/>
      <c r="J159" s="199">
        <f t="shared" si="2"/>
        <v>0</v>
      </c>
    </row>
    <row r="160" spans="1:10" ht="24" thickBot="1" x14ac:dyDescent="0.4">
      <c r="A160" s="67"/>
      <c r="B160" s="68"/>
      <c r="C160" s="68"/>
      <c r="D160" s="79"/>
      <c r="E160" s="82"/>
      <c r="F160" s="179"/>
      <c r="G160" s="180" t="s">
        <v>95</v>
      </c>
      <c r="H160" s="139">
        <f>+H75+H150+H158</f>
        <v>57046472.681999996</v>
      </c>
      <c r="I160" s="139">
        <f>+I158+I150+I75</f>
        <v>54586276.730000004</v>
      </c>
      <c r="J160" s="199">
        <f t="shared" si="2"/>
        <v>2460195.9519999921</v>
      </c>
    </row>
    <row r="161" spans="1:10" ht="23.25" x14ac:dyDescent="0.35">
      <c r="A161" s="176"/>
      <c r="B161" s="176"/>
      <c r="C161" s="176"/>
      <c r="D161" s="177"/>
      <c r="E161" s="177"/>
      <c r="F161" s="177"/>
      <c r="G161" s="178"/>
      <c r="H161" s="148"/>
      <c r="I161" s="148"/>
      <c r="J161" s="199">
        <f t="shared" si="2"/>
        <v>0</v>
      </c>
    </row>
    <row r="162" spans="1:10" ht="24" thickBot="1" x14ac:dyDescent="0.4">
      <c r="A162" s="140"/>
      <c r="B162" s="140"/>
      <c r="C162" s="140"/>
      <c r="D162" s="140"/>
      <c r="E162" s="140"/>
      <c r="F162" s="140"/>
      <c r="G162" s="146"/>
      <c r="H162" s="146"/>
      <c r="I162" s="140"/>
      <c r="J162" s="199">
        <f t="shared" si="2"/>
        <v>0</v>
      </c>
    </row>
    <row r="163" spans="1:10" ht="24" thickBot="1" x14ac:dyDescent="0.4">
      <c r="A163" s="206" t="s">
        <v>96</v>
      </c>
      <c r="B163" s="207"/>
      <c r="C163" s="207"/>
      <c r="D163" s="207"/>
      <c r="E163" s="207"/>
      <c r="F163" s="208"/>
      <c r="G163" s="181" t="s">
        <v>97</v>
      </c>
      <c r="H163" s="98" t="s">
        <v>7</v>
      </c>
      <c r="I163" s="98" t="s">
        <v>8</v>
      </c>
      <c r="J163" s="199" t="e">
        <f t="shared" si="2"/>
        <v>#VALUE!</v>
      </c>
    </row>
    <row r="164" spans="1:10" ht="24" thickBot="1" x14ac:dyDescent="0.4">
      <c r="A164" s="182" t="s">
        <v>98</v>
      </c>
      <c r="B164" s="183"/>
      <c r="C164" s="183" t="s">
        <v>99</v>
      </c>
      <c r="D164" s="183"/>
      <c r="E164" s="184"/>
      <c r="F164" s="185"/>
      <c r="G164" s="181" t="s">
        <v>100</v>
      </c>
      <c r="H164" s="186"/>
      <c r="I164" s="186"/>
      <c r="J164" s="199">
        <f t="shared" si="2"/>
        <v>0</v>
      </c>
    </row>
    <row r="165" spans="1:10" ht="23.25" x14ac:dyDescent="0.35">
      <c r="A165" s="8" t="s">
        <v>2</v>
      </c>
      <c r="B165" s="9" t="s">
        <v>3</v>
      </c>
      <c r="C165" s="9" t="s">
        <v>88</v>
      </c>
      <c r="D165" s="9" t="s">
        <v>5</v>
      </c>
      <c r="E165" s="187"/>
      <c r="F165" s="188" t="s">
        <v>89</v>
      </c>
      <c r="G165" s="189" t="s">
        <v>90</v>
      </c>
      <c r="H165" s="190"/>
      <c r="I165" s="191"/>
      <c r="J165" s="199">
        <f t="shared" si="2"/>
        <v>0</v>
      </c>
    </row>
    <row r="166" spans="1:10" ht="23.25" x14ac:dyDescent="0.35">
      <c r="A166" s="157"/>
      <c r="B166" s="157"/>
      <c r="C166" s="157"/>
      <c r="D166" s="157">
        <v>9995</v>
      </c>
      <c r="E166" s="157"/>
      <c r="F166" s="157">
        <v>741</v>
      </c>
      <c r="G166" s="159" t="s">
        <v>101</v>
      </c>
      <c r="H166" s="160">
        <v>15115081</v>
      </c>
      <c r="I166" s="160"/>
      <c r="J166" s="199">
        <f t="shared" si="2"/>
        <v>15115081</v>
      </c>
    </row>
    <row r="167" spans="1:10" ht="23.25" x14ac:dyDescent="0.35">
      <c r="A167" s="157"/>
      <c r="B167" s="157"/>
      <c r="C167" s="157"/>
      <c r="D167" s="157">
        <v>9995</v>
      </c>
      <c r="E167" s="157"/>
      <c r="F167" s="157">
        <v>841</v>
      </c>
      <c r="G167" s="159" t="s">
        <v>102</v>
      </c>
      <c r="H167" s="160">
        <v>48566.85</v>
      </c>
      <c r="I167" s="160"/>
      <c r="J167" s="199">
        <f t="shared" si="2"/>
        <v>48566.85</v>
      </c>
    </row>
    <row r="168" spans="1:10" ht="24" thickBot="1" x14ac:dyDescent="0.4">
      <c r="A168" s="164"/>
      <c r="B168" s="164"/>
      <c r="C168" s="164"/>
      <c r="D168" s="164">
        <v>9995</v>
      </c>
      <c r="E168" s="164"/>
      <c r="F168" s="164">
        <v>871</v>
      </c>
      <c r="G168" s="192" t="s">
        <v>103</v>
      </c>
      <c r="H168" s="168"/>
      <c r="I168" s="168">
        <v>2508762</v>
      </c>
      <c r="J168" s="199">
        <f t="shared" si="2"/>
        <v>-2508762</v>
      </c>
    </row>
    <row r="169" spans="1:10" ht="24" thickBot="1" x14ac:dyDescent="0.4">
      <c r="A169" s="169"/>
      <c r="B169" s="170"/>
      <c r="C169" s="170"/>
      <c r="D169" s="193"/>
      <c r="E169" s="194"/>
      <c r="F169" s="195"/>
      <c r="G169" s="196" t="s">
        <v>94</v>
      </c>
      <c r="H169" s="174">
        <f>SUM(H166:H168)</f>
        <v>15163647.85</v>
      </c>
      <c r="I169" s="175">
        <f>SUM(I166:I168)</f>
        <v>2508762</v>
      </c>
      <c r="J169" s="199">
        <f t="shared" si="2"/>
        <v>12654885.85</v>
      </c>
    </row>
    <row r="170" spans="1:10" ht="24" thickBot="1" x14ac:dyDescent="0.4">
      <c r="A170" s="140"/>
      <c r="B170" s="140"/>
      <c r="C170" s="140"/>
      <c r="D170" s="140"/>
      <c r="E170" s="140"/>
      <c r="F170" s="140"/>
      <c r="G170" s="140"/>
      <c r="H170" s="140"/>
      <c r="I170" s="140"/>
      <c r="J170" s="199">
        <f t="shared" si="2"/>
        <v>0</v>
      </c>
    </row>
    <row r="171" spans="1:10" ht="24" thickBot="1" x14ac:dyDescent="0.4">
      <c r="A171" s="67"/>
      <c r="B171" s="68"/>
      <c r="C171" s="68"/>
      <c r="D171" s="79"/>
      <c r="E171" s="82"/>
      <c r="F171" s="179"/>
      <c r="G171" s="180" t="s">
        <v>104</v>
      </c>
      <c r="H171" s="197">
        <v>72210120</v>
      </c>
      <c r="I171" s="198">
        <f>+I169+I160</f>
        <v>57095038.730000004</v>
      </c>
      <c r="J171" s="199">
        <f t="shared" si="2"/>
        <v>15115081.269999996</v>
      </c>
    </row>
  </sheetData>
  <mergeCells count="3">
    <mergeCell ref="A1:I1"/>
    <mergeCell ref="A2:I2"/>
    <mergeCell ref="A163:F163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topLeftCell="A118" workbookViewId="0">
      <selection activeCell="G22" sqref="G22"/>
    </sheetView>
  </sheetViews>
  <sheetFormatPr baseColWidth="10" defaultRowHeight="15" x14ac:dyDescent="0.25"/>
  <cols>
    <col min="6" max="6" width="15.42578125" customWidth="1"/>
    <col min="7" max="7" width="89.42578125" customWidth="1"/>
    <col min="8" max="8" width="23.7109375" bestFit="1" customWidth="1"/>
    <col min="9" max="9" width="19.7109375" bestFit="1" customWidth="1"/>
  </cols>
  <sheetData>
    <row r="1" spans="1:10" ht="23.25" thickBot="1" x14ac:dyDescent="0.35">
      <c r="A1" s="204" t="s">
        <v>0</v>
      </c>
      <c r="B1" s="205"/>
      <c r="C1" s="205"/>
      <c r="D1" s="205"/>
      <c r="E1" s="205"/>
      <c r="F1" s="205"/>
      <c r="G1" s="205"/>
      <c r="H1" s="205"/>
      <c r="I1" s="205"/>
    </row>
    <row r="2" spans="1:10" ht="23.25" thickBot="1" x14ac:dyDescent="0.35">
      <c r="A2" s="204" t="s">
        <v>114</v>
      </c>
      <c r="B2" s="205"/>
      <c r="C2" s="205"/>
      <c r="D2" s="205"/>
      <c r="E2" s="205"/>
      <c r="F2" s="205"/>
      <c r="G2" s="205"/>
      <c r="H2" s="205"/>
      <c r="I2" s="205"/>
    </row>
    <row r="3" spans="1:10" ht="24" thickBot="1" x14ac:dyDescent="0.4">
      <c r="A3" s="1" t="s">
        <v>1</v>
      </c>
      <c r="B3" s="2"/>
      <c r="C3" s="3">
        <v>5139</v>
      </c>
      <c r="D3" s="4"/>
      <c r="E3" s="4"/>
      <c r="F3" s="4"/>
      <c r="G3" s="5"/>
      <c r="H3" s="6"/>
      <c r="I3" s="7"/>
    </row>
    <row r="4" spans="1:10" ht="24" thickBot="1" x14ac:dyDescent="0.4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6</v>
      </c>
      <c r="G4" s="10"/>
      <c r="H4" s="11" t="s">
        <v>7</v>
      </c>
      <c r="I4" s="12" t="s">
        <v>8</v>
      </c>
    </row>
    <row r="5" spans="1:10" ht="23.25" x14ac:dyDescent="0.35">
      <c r="A5" s="13">
        <v>11</v>
      </c>
      <c r="B5" s="14"/>
      <c r="C5" s="15">
        <v>1</v>
      </c>
      <c r="D5" s="14"/>
      <c r="E5" s="14">
        <v>2014</v>
      </c>
      <c r="F5" s="16">
        <v>2013</v>
      </c>
      <c r="G5" s="17" t="s">
        <v>9</v>
      </c>
      <c r="H5" s="18"/>
      <c r="I5" s="19"/>
    </row>
    <row r="6" spans="1:10" ht="23.25" x14ac:dyDescent="0.35">
      <c r="A6" s="20"/>
      <c r="B6" s="20"/>
      <c r="C6" s="20"/>
      <c r="D6" s="21">
        <v>9995</v>
      </c>
      <c r="E6" s="21">
        <v>2111</v>
      </c>
      <c r="F6" s="22">
        <v>111</v>
      </c>
      <c r="G6" s="23" t="s">
        <v>10</v>
      </c>
      <c r="H6" s="24">
        <v>18282004.920000002</v>
      </c>
      <c r="I6" s="24">
        <v>17870441.039999999</v>
      </c>
      <c r="J6" s="199">
        <f>+H6-I6</f>
        <v>411563.88000000268</v>
      </c>
    </row>
    <row r="7" spans="1:10" ht="23.25" x14ac:dyDescent="0.35">
      <c r="A7" s="20"/>
      <c r="B7" s="20"/>
      <c r="C7" s="20"/>
      <c r="D7" s="21">
        <v>9995</v>
      </c>
      <c r="E7" s="21">
        <v>2112</v>
      </c>
      <c r="F7" s="22">
        <v>123</v>
      </c>
      <c r="G7" s="23" t="s">
        <v>11</v>
      </c>
      <c r="H7" s="24">
        <v>21548.06</v>
      </c>
      <c r="I7" s="24">
        <v>21548.06</v>
      </c>
      <c r="J7" s="199">
        <f t="shared" ref="J7:J70" si="0">+H7-I7</f>
        <v>0</v>
      </c>
    </row>
    <row r="8" spans="1:10" ht="23.25" x14ac:dyDescent="0.35">
      <c r="A8" s="20"/>
      <c r="B8" s="20"/>
      <c r="C8" s="20"/>
      <c r="D8" s="21">
        <v>9995</v>
      </c>
      <c r="E8" s="21">
        <v>2114</v>
      </c>
      <c r="F8" s="22">
        <v>181</v>
      </c>
      <c r="G8" s="23" t="s">
        <v>12</v>
      </c>
      <c r="H8" s="24"/>
      <c r="I8" s="24"/>
      <c r="J8" s="199">
        <f t="shared" si="0"/>
        <v>0</v>
      </c>
    </row>
    <row r="9" spans="1:10" ht="23.25" x14ac:dyDescent="0.35">
      <c r="A9" s="20"/>
      <c r="B9" s="20"/>
      <c r="C9" s="20"/>
      <c r="D9" s="21">
        <v>9995</v>
      </c>
      <c r="E9" s="21">
        <v>2115</v>
      </c>
      <c r="F9" s="22">
        <v>183</v>
      </c>
      <c r="G9" s="23" t="s">
        <v>13</v>
      </c>
      <c r="H9" s="24">
        <v>211436.84</v>
      </c>
      <c r="I9" s="24">
        <v>211436.84</v>
      </c>
      <c r="J9" s="199">
        <f t="shared" si="0"/>
        <v>0</v>
      </c>
    </row>
    <row r="10" spans="1:10" ht="23.25" x14ac:dyDescent="0.35">
      <c r="A10" s="20"/>
      <c r="B10" s="20"/>
      <c r="C10" s="20"/>
      <c r="D10" s="21">
        <v>9995</v>
      </c>
      <c r="E10" s="21">
        <v>2116</v>
      </c>
      <c r="F10" s="22">
        <v>184</v>
      </c>
      <c r="G10" s="23" t="s">
        <v>14</v>
      </c>
      <c r="H10" s="24">
        <v>334841.09999999998</v>
      </c>
      <c r="I10" s="24">
        <v>334841.09999999998</v>
      </c>
      <c r="J10" s="199">
        <f t="shared" si="0"/>
        <v>0</v>
      </c>
    </row>
    <row r="11" spans="1:10" ht="23.25" x14ac:dyDescent="0.35">
      <c r="A11" s="20"/>
      <c r="B11" s="20"/>
      <c r="C11" s="20"/>
      <c r="D11" s="21">
        <v>9995</v>
      </c>
      <c r="E11" s="25">
        <v>2122</v>
      </c>
      <c r="F11" s="22" t="s">
        <v>15</v>
      </c>
      <c r="G11" s="23" t="s">
        <v>16</v>
      </c>
      <c r="H11" s="24"/>
      <c r="I11" s="24"/>
      <c r="J11" s="199">
        <f t="shared" si="0"/>
        <v>0</v>
      </c>
    </row>
    <row r="12" spans="1:10" ht="23.25" x14ac:dyDescent="0.35">
      <c r="A12" s="20"/>
      <c r="B12" s="20"/>
      <c r="C12" s="20"/>
      <c r="D12" s="21">
        <v>9995</v>
      </c>
      <c r="E12" s="25">
        <v>2132</v>
      </c>
      <c r="F12" s="22">
        <v>161</v>
      </c>
      <c r="G12" s="23" t="s">
        <v>17</v>
      </c>
      <c r="H12" s="24">
        <v>243405.69</v>
      </c>
      <c r="I12" s="24">
        <v>243405.69</v>
      </c>
      <c r="J12" s="199">
        <f t="shared" si="0"/>
        <v>0</v>
      </c>
    </row>
    <row r="13" spans="1:10" ht="23.25" x14ac:dyDescent="0.35">
      <c r="A13" s="20"/>
      <c r="B13" s="20"/>
      <c r="C13" s="20"/>
      <c r="D13" s="21">
        <v>9995</v>
      </c>
      <c r="E13" s="21">
        <v>2141</v>
      </c>
      <c r="F13" s="22">
        <v>182</v>
      </c>
      <c r="G13" s="23" t="s">
        <v>18</v>
      </c>
      <c r="H13" s="24">
        <v>115000</v>
      </c>
      <c r="I13" s="24">
        <v>115000</v>
      </c>
      <c r="J13" s="199">
        <f t="shared" si="0"/>
        <v>0</v>
      </c>
    </row>
    <row r="14" spans="1:10" ht="23.25" x14ac:dyDescent="0.35">
      <c r="A14" s="20"/>
      <c r="B14" s="20"/>
      <c r="C14" s="20"/>
      <c r="D14" s="21">
        <v>9995</v>
      </c>
      <c r="E14" s="21">
        <v>2151</v>
      </c>
      <c r="F14" s="22">
        <v>191</v>
      </c>
      <c r="G14" s="23" t="s">
        <v>19</v>
      </c>
      <c r="H14" s="24">
        <v>3281238.68</v>
      </c>
      <c r="I14" s="24">
        <v>3281238.68</v>
      </c>
      <c r="J14" s="199">
        <f t="shared" si="0"/>
        <v>0</v>
      </c>
    </row>
    <row r="15" spans="1:10" ht="23.25" x14ac:dyDescent="0.35">
      <c r="A15" s="20"/>
      <c r="B15" s="20"/>
      <c r="C15" s="20"/>
      <c r="D15" s="21">
        <v>9995</v>
      </c>
      <c r="E15" s="21">
        <v>2152</v>
      </c>
      <c r="F15" s="22">
        <v>192</v>
      </c>
      <c r="G15" s="23" t="s">
        <v>20</v>
      </c>
      <c r="H15" s="24">
        <v>1949655.2</v>
      </c>
      <c r="I15" s="24">
        <v>1949655.2</v>
      </c>
      <c r="J15" s="199">
        <f t="shared" si="0"/>
        <v>0</v>
      </c>
    </row>
    <row r="16" spans="1:10" ht="24" thickBot="1" x14ac:dyDescent="0.4">
      <c r="A16" s="20"/>
      <c r="B16" s="20"/>
      <c r="C16" s="20"/>
      <c r="D16" s="26">
        <v>9995</v>
      </c>
      <c r="E16" s="26">
        <v>2153</v>
      </c>
      <c r="F16" s="27">
        <v>193</v>
      </c>
      <c r="G16" s="28" t="s">
        <v>21</v>
      </c>
      <c r="H16" s="29">
        <v>177582.82</v>
      </c>
      <c r="I16" s="29">
        <v>177582.82</v>
      </c>
      <c r="J16" s="199">
        <f t="shared" si="0"/>
        <v>0</v>
      </c>
    </row>
    <row r="17" spans="1:10" ht="24" thickBot="1" x14ac:dyDescent="0.4">
      <c r="A17" s="30"/>
      <c r="B17" s="31"/>
      <c r="C17" s="31"/>
      <c r="D17" s="32"/>
      <c r="E17" s="32"/>
      <c r="F17" s="33"/>
      <c r="G17" s="34" t="s">
        <v>22</v>
      </c>
      <c r="H17" s="35">
        <f>SUM(H6:H16)</f>
        <v>24616713.310000002</v>
      </c>
      <c r="I17" s="35">
        <f>SUM(I6:I16)</f>
        <v>24205149.43</v>
      </c>
      <c r="J17" s="199">
        <f t="shared" si="0"/>
        <v>411563.88000000268</v>
      </c>
    </row>
    <row r="18" spans="1:10" ht="24" thickBot="1" x14ac:dyDescent="0.4">
      <c r="A18" s="36"/>
      <c r="B18" s="37"/>
      <c r="C18" s="37"/>
      <c r="D18" s="38"/>
      <c r="E18" s="38"/>
      <c r="F18" s="39"/>
      <c r="G18" s="40"/>
      <c r="H18" s="41"/>
      <c r="I18" s="42"/>
      <c r="J18" s="199">
        <f t="shared" si="0"/>
        <v>0</v>
      </c>
    </row>
    <row r="19" spans="1:10" ht="23.25" x14ac:dyDescent="0.35">
      <c r="A19" s="43"/>
      <c r="B19" s="44"/>
      <c r="C19" s="44"/>
      <c r="D19" s="45"/>
      <c r="E19" s="46"/>
      <c r="F19" s="47"/>
      <c r="G19" s="48" t="s">
        <v>23</v>
      </c>
      <c r="H19" s="49"/>
      <c r="I19" s="50"/>
      <c r="J19" s="199">
        <f t="shared" si="0"/>
        <v>0</v>
      </c>
    </row>
    <row r="20" spans="1:10" ht="23.25" x14ac:dyDescent="0.35">
      <c r="A20" s="20"/>
      <c r="B20" s="20"/>
      <c r="C20" s="20"/>
      <c r="D20" s="21">
        <v>9995</v>
      </c>
      <c r="E20" s="21">
        <v>2212</v>
      </c>
      <c r="F20" s="22">
        <v>212</v>
      </c>
      <c r="G20" s="51" t="s">
        <v>24</v>
      </c>
      <c r="H20" s="24">
        <v>719316.2</v>
      </c>
      <c r="I20" s="24">
        <v>719316.2</v>
      </c>
      <c r="J20" s="199">
        <f t="shared" si="0"/>
        <v>0</v>
      </c>
    </row>
    <row r="21" spans="1:10" ht="23.25" x14ac:dyDescent="0.35">
      <c r="A21" s="20"/>
      <c r="B21" s="20"/>
      <c r="C21" s="20"/>
      <c r="D21" s="25">
        <v>9995</v>
      </c>
      <c r="E21" s="25">
        <v>2213</v>
      </c>
      <c r="F21" s="52">
        <v>213</v>
      </c>
      <c r="G21" s="51" t="s">
        <v>25</v>
      </c>
      <c r="H21" s="24">
        <v>1355775.07</v>
      </c>
      <c r="I21" s="24">
        <v>1355775.07</v>
      </c>
      <c r="J21" s="199">
        <f t="shared" si="0"/>
        <v>0</v>
      </c>
    </row>
    <row r="22" spans="1:10" ht="23.25" x14ac:dyDescent="0.35">
      <c r="A22" s="20"/>
      <c r="B22" s="20"/>
      <c r="C22" s="20"/>
      <c r="D22" s="25">
        <v>9995</v>
      </c>
      <c r="E22" s="25">
        <v>2214</v>
      </c>
      <c r="F22" s="52">
        <v>214</v>
      </c>
      <c r="G22" s="51" t="s">
        <v>26</v>
      </c>
      <c r="H22" s="24">
        <v>3250</v>
      </c>
      <c r="I22" s="24">
        <v>3250</v>
      </c>
      <c r="J22" s="199">
        <f t="shared" si="0"/>
        <v>0</v>
      </c>
    </row>
    <row r="23" spans="1:10" ht="23.25" x14ac:dyDescent="0.35">
      <c r="A23" s="20"/>
      <c r="B23" s="20"/>
      <c r="C23" s="20"/>
      <c r="D23" s="25">
        <v>9995</v>
      </c>
      <c r="E23" s="25">
        <v>2216</v>
      </c>
      <c r="F23" s="52">
        <v>221</v>
      </c>
      <c r="G23" s="51" t="s">
        <v>27</v>
      </c>
      <c r="H23" s="24">
        <v>394914.56</v>
      </c>
      <c r="I23" s="24">
        <v>394914.56</v>
      </c>
      <c r="J23" s="199">
        <f t="shared" si="0"/>
        <v>0</v>
      </c>
    </row>
    <row r="24" spans="1:10" ht="23.25" x14ac:dyDescent="0.35">
      <c r="A24" s="20"/>
      <c r="B24" s="20"/>
      <c r="C24" s="20"/>
      <c r="D24" s="25">
        <v>9995</v>
      </c>
      <c r="E24" s="25">
        <v>2217</v>
      </c>
      <c r="F24" s="52">
        <v>222</v>
      </c>
      <c r="G24" s="51" t="s">
        <v>28</v>
      </c>
      <c r="H24" s="24">
        <v>36778</v>
      </c>
      <c r="I24" s="24">
        <v>36778</v>
      </c>
      <c r="J24" s="199">
        <f t="shared" si="0"/>
        <v>0</v>
      </c>
    </row>
    <row r="25" spans="1:10" ht="23.25" x14ac:dyDescent="0.35">
      <c r="A25" s="20"/>
      <c r="B25" s="20"/>
      <c r="C25" s="20"/>
      <c r="D25" s="25">
        <v>9995</v>
      </c>
      <c r="E25" s="25">
        <v>2221</v>
      </c>
      <c r="F25" s="52">
        <v>231</v>
      </c>
      <c r="G25" s="51" t="s">
        <v>29</v>
      </c>
      <c r="H25" s="24">
        <v>26952718.59</v>
      </c>
      <c r="I25" s="24">
        <v>26417723.829999998</v>
      </c>
      <c r="J25" s="199">
        <f t="shared" si="0"/>
        <v>534994.76000000164</v>
      </c>
    </row>
    <row r="26" spans="1:10" ht="23.25" x14ac:dyDescent="0.35">
      <c r="A26" s="20"/>
      <c r="B26" s="20"/>
      <c r="C26" s="20"/>
      <c r="D26" s="25">
        <v>9995</v>
      </c>
      <c r="E26" s="25">
        <v>2222</v>
      </c>
      <c r="F26" s="52">
        <v>232</v>
      </c>
      <c r="G26" s="51" t="s">
        <v>30</v>
      </c>
      <c r="H26" s="24">
        <v>5135.54</v>
      </c>
      <c r="I26" s="24">
        <v>5135.54</v>
      </c>
      <c r="J26" s="199">
        <f t="shared" si="0"/>
        <v>0</v>
      </c>
    </row>
    <row r="27" spans="1:10" ht="23.25" x14ac:dyDescent="0.35">
      <c r="A27" s="20"/>
      <c r="B27" s="20"/>
      <c r="C27" s="20"/>
      <c r="D27" s="21">
        <v>9995</v>
      </c>
      <c r="E27" s="21">
        <v>2231</v>
      </c>
      <c r="F27" s="22">
        <v>241</v>
      </c>
      <c r="G27" s="51" t="s">
        <v>31</v>
      </c>
      <c r="H27" s="24">
        <v>177016.55</v>
      </c>
      <c r="I27" s="24">
        <v>177016.55</v>
      </c>
      <c r="J27" s="199">
        <f t="shared" si="0"/>
        <v>0</v>
      </c>
    </row>
    <row r="28" spans="1:10" ht="23.25" x14ac:dyDescent="0.35">
      <c r="A28" s="20"/>
      <c r="B28" s="20"/>
      <c r="C28" s="20"/>
      <c r="D28" s="21">
        <v>9995</v>
      </c>
      <c r="E28" s="21">
        <v>2232</v>
      </c>
      <c r="F28" s="22">
        <v>242</v>
      </c>
      <c r="G28" s="51" t="s">
        <v>32</v>
      </c>
      <c r="H28" s="24">
        <v>1103417.28</v>
      </c>
      <c r="I28" s="24">
        <v>1103417.28</v>
      </c>
      <c r="J28" s="199">
        <f t="shared" si="0"/>
        <v>0</v>
      </c>
    </row>
    <row r="29" spans="1:10" ht="23.25" x14ac:dyDescent="0.35">
      <c r="A29" s="20"/>
      <c r="B29" s="20"/>
      <c r="C29" s="20"/>
      <c r="D29" s="21">
        <v>9995</v>
      </c>
      <c r="E29" s="21">
        <v>2241</v>
      </c>
      <c r="F29" s="22">
        <v>251</v>
      </c>
      <c r="G29" s="51" t="s">
        <v>33</v>
      </c>
      <c r="H29" s="24">
        <v>242250.74</v>
      </c>
      <c r="I29" s="24">
        <v>242250.74</v>
      </c>
      <c r="J29" s="199">
        <f t="shared" si="0"/>
        <v>0</v>
      </c>
    </row>
    <row r="30" spans="1:10" ht="23.25" x14ac:dyDescent="0.35">
      <c r="A30" s="20"/>
      <c r="B30" s="20"/>
      <c r="C30" s="20"/>
      <c r="D30" s="21">
        <v>9995</v>
      </c>
      <c r="E30" s="21">
        <v>2242</v>
      </c>
      <c r="F30" s="22">
        <v>252</v>
      </c>
      <c r="G30" s="51" t="s">
        <v>34</v>
      </c>
      <c r="H30" s="24"/>
      <c r="I30" s="24"/>
      <c r="J30" s="199">
        <f t="shared" si="0"/>
        <v>0</v>
      </c>
    </row>
    <row r="31" spans="1:10" ht="23.25" x14ac:dyDescent="0.35">
      <c r="A31" s="20"/>
      <c r="B31" s="20"/>
      <c r="C31" s="20"/>
      <c r="D31" s="21">
        <v>9995</v>
      </c>
      <c r="E31" s="21">
        <v>2243</v>
      </c>
      <c r="F31" s="22">
        <v>253</v>
      </c>
      <c r="G31" s="51" t="s">
        <v>35</v>
      </c>
      <c r="H31" s="24"/>
      <c r="I31" s="24"/>
      <c r="J31" s="199">
        <f t="shared" si="0"/>
        <v>0</v>
      </c>
    </row>
    <row r="32" spans="1:10" ht="23.25" x14ac:dyDescent="0.35">
      <c r="A32" s="20"/>
      <c r="B32" s="20"/>
      <c r="C32" s="20"/>
      <c r="D32" s="21">
        <v>9995</v>
      </c>
      <c r="E32" s="21">
        <v>2244</v>
      </c>
      <c r="F32" s="22">
        <v>254</v>
      </c>
      <c r="G32" s="51" t="s">
        <v>36</v>
      </c>
      <c r="H32" s="24">
        <v>23797</v>
      </c>
      <c r="I32" s="24">
        <v>23797</v>
      </c>
      <c r="J32" s="199">
        <f t="shared" si="0"/>
        <v>0</v>
      </c>
    </row>
    <row r="33" spans="1:10" ht="23.25" x14ac:dyDescent="0.35">
      <c r="A33" s="20"/>
      <c r="B33" s="20"/>
      <c r="C33" s="20"/>
      <c r="D33" s="21">
        <v>9995</v>
      </c>
      <c r="E33" s="21">
        <v>2251</v>
      </c>
      <c r="F33" s="22">
        <v>261</v>
      </c>
      <c r="G33" s="51" t="s">
        <v>37</v>
      </c>
      <c r="H33" s="24">
        <v>169492.37</v>
      </c>
      <c r="I33" s="24">
        <v>169492.37</v>
      </c>
      <c r="J33" s="199">
        <f t="shared" si="0"/>
        <v>0</v>
      </c>
    </row>
    <row r="34" spans="1:10" ht="23.25" x14ac:dyDescent="0.35">
      <c r="A34" s="20"/>
      <c r="B34" s="20"/>
      <c r="C34" s="20"/>
      <c r="D34" s="21">
        <v>9995</v>
      </c>
      <c r="E34" s="21">
        <v>2253</v>
      </c>
      <c r="F34" s="22">
        <v>263</v>
      </c>
      <c r="G34" s="51" t="s">
        <v>38</v>
      </c>
      <c r="H34" s="24"/>
      <c r="I34" s="24"/>
      <c r="J34" s="199">
        <f t="shared" si="0"/>
        <v>0</v>
      </c>
    </row>
    <row r="35" spans="1:10" ht="23.25" x14ac:dyDescent="0.35">
      <c r="A35" s="20"/>
      <c r="B35" s="20"/>
      <c r="C35" s="20"/>
      <c r="D35" s="21">
        <v>9995</v>
      </c>
      <c r="E35" s="21">
        <v>2254</v>
      </c>
      <c r="F35" s="22">
        <v>264</v>
      </c>
      <c r="G35" s="51" t="s">
        <v>39</v>
      </c>
      <c r="H35" s="24">
        <v>41000</v>
      </c>
      <c r="I35" s="24">
        <v>41000</v>
      </c>
      <c r="J35" s="199">
        <f t="shared" si="0"/>
        <v>0</v>
      </c>
    </row>
    <row r="36" spans="1:10" ht="23.25" x14ac:dyDescent="0.35">
      <c r="A36" s="20"/>
      <c r="B36" s="20"/>
      <c r="C36" s="20"/>
      <c r="D36" s="21">
        <v>9995</v>
      </c>
      <c r="E36" s="21">
        <v>2258</v>
      </c>
      <c r="F36" s="22">
        <v>269</v>
      </c>
      <c r="G36" s="51" t="s">
        <v>40</v>
      </c>
      <c r="H36" s="24"/>
      <c r="I36" s="24"/>
      <c r="J36" s="199">
        <f t="shared" si="0"/>
        <v>0</v>
      </c>
    </row>
    <row r="37" spans="1:10" ht="23.25" x14ac:dyDescent="0.35">
      <c r="A37" s="20"/>
      <c r="B37" s="20"/>
      <c r="C37" s="20"/>
      <c r="D37" s="21">
        <v>9995</v>
      </c>
      <c r="E37" s="21">
        <v>2261</v>
      </c>
      <c r="F37" s="22">
        <v>271</v>
      </c>
      <c r="G37" s="51" t="s">
        <v>41</v>
      </c>
      <c r="H37" s="24"/>
      <c r="I37" s="24"/>
      <c r="J37" s="199">
        <f t="shared" si="0"/>
        <v>0</v>
      </c>
    </row>
    <row r="38" spans="1:10" ht="23.25" x14ac:dyDescent="0.35">
      <c r="A38" s="20"/>
      <c r="B38" s="20"/>
      <c r="C38" s="20"/>
      <c r="D38" s="21">
        <v>9995</v>
      </c>
      <c r="E38" s="21">
        <v>2262</v>
      </c>
      <c r="F38" s="22">
        <v>272</v>
      </c>
      <c r="G38" s="51" t="s">
        <v>42</v>
      </c>
      <c r="H38" s="24"/>
      <c r="I38" s="24"/>
      <c r="J38" s="199">
        <f t="shared" si="0"/>
        <v>0</v>
      </c>
    </row>
    <row r="39" spans="1:10" ht="23.25" x14ac:dyDescent="0.35">
      <c r="A39" s="20"/>
      <c r="B39" s="20"/>
      <c r="C39" s="20"/>
      <c r="D39" s="21">
        <v>9995</v>
      </c>
      <c r="E39" s="21">
        <v>2263</v>
      </c>
      <c r="F39" s="22">
        <v>273</v>
      </c>
      <c r="G39" s="51" t="s">
        <v>43</v>
      </c>
      <c r="H39" s="24">
        <v>44296</v>
      </c>
      <c r="I39" s="24">
        <v>44296</v>
      </c>
      <c r="J39" s="199">
        <f t="shared" si="0"/>
        <v>0</v>
      </c>
    </row>
    <row r="40" spans="1:10" ht="23.25" x14ac:dyDescent="0.35">
      <c r="A40" s="20"/>
      <c r="B40" s="20"/>
      <c r="C40" s="20"/>
      <c r="D40" s="21">
        <v>9995</v>
      </c>
      <c r="E40" s="21">
        <v>2271</v>
      </c>
      <c r="F40" s="22">
        <v>281</v>
      </c>
      <c r="G40" s="51" t="s">
        <v>44</v>
      </c>
      <c r="H40" s="24">
        <v>472069.07</v>
      </c>
      <c r="I40" s="24">
        <v>472069.07</v>
      </c>
      <c r="J40" s="199">
        <f t="shared" si="0"/>
        <v>0</v>
      </c>
    </row>
    <row r="41" spans="1:10" ht="23.25" x14ac:dyDescent="0.35">
      <c r="A41" s="20"/>
      <c r="B41" s="20"/>
      <c r="C41" s="20"/>
      <c r="D41" s="21">
        <v>9995</v>
      </c>
      <c r="E41" s="21">
        <v>2272</v>
      </c>
      <c r="F41" s="53">
        <v>282</v>
      </c>
      <c r="G41" s="51" t="s">
        <v>45</v>
      </c>
      <c r="H41" s="24">
        <v>296954.43</v>
      </c>
      <c r="I41" s="24">
        <v>296954</v>
      </c>
      <c r="J41" s="199">
        <f t="shared" si="0"/>
        <v>0.42999999999301508</v>
      </c>
    </row>
    <row r="42" spans="1:10" ht="23.25" x14ac:dyDescent="0.35">
      <c r="A42" s="20"/>
      <c r="B42" s="20"/>
      <c r="C42" s="20"/>
      <c r="D42" s="21">
        <v>9995</v>
      </c>
      <c r="E42" s="21">
        <v>2281</v>
      </c>
      <c r="F42" s="22">
        <v>291</v>
      </c>
      <c r="G42" s="51" t="s">
        <v>46</v>
      </c>
      <c r="H42" s="24">
        <v>120360</v>
      </c>
      <c r="I42" s="24">
        <v>120360</v>
      </c>
      <c r="J42" s="199">
        <f t="shared" si="0"/>
        <v>0</v>
      </c>
    </row>
    <row r="43" spans="1:10" ht="23.25" x14ac:dyDescent="0.35">
      <c r="A43" s="20"/>
      <c r="B43" s="20"/>
      <c r="C43" s="20"/>
      <c r="D43" s="21">
        <v>9995</v>
      </c>
      <c r="E43" s="21">
        <v>2282</v>
      </c>
      <c r="F43" s="22">
        <v>292</v>
      </c>
      <c r="G43" s="51" t="s">
        <v>47</v>
      </c>
      <c r="H43" s="24">
        <v>113666.95</v>
      </c>
      <c r="I43" s="24">
        <v>113666.95</v>
      </c>
      <c r="J43" s="199">
        <f t="shared" si="0"/>
        <v>0</v>
      </c>
    </row>
    <row r="44" spans="1:10" ht="23.25" x14ac:dyDescent="0.35">
      <c r="A44" s="20"/>
      <c r="B44" s="20"/>
      <c r="C44" s="20"/>
      <c r="D44" s="21">
        <v>9995</v>
      </c>
      <c r="E44" s="21">
        <v>2284</v>
      </c>
      <c r="F44" s="22">
        <v>294</v>
      </c>
      <c r="G44" s="51" t="s">
        <v>48</v>
      </c>
      <c r="H44" s="24">
        <v>20000</v>
      </c>
      <c r="I44" s="24">
        <v>20000</v>
      </c>
      <c r="J44" s="199">
        <f t="shared" si="0"/>
        <v>0</v>
      </c>
    </row>
    <row r="45" spans="1:10" ht="23.25" x14ac:dyDescent="0.35">
      <c r="A45" s="20"/>
      <c r="B45" s="20"/>
      <c r="C45" s="20"/>
      <c r="D45" s="21">
        <v>9995</v>
      </c>
      <c r="E45" s="21">
        <v>2286</v>
      </c>
      <c r="F45" s="22"/>
      <c r="G45" s="51" t="s">
        <v>49</v>
      </c>
      <c r="H45" s="24"/>
      <c r="I45" s="24"/>
      <c r="J45" s="199">
        <f t="shared" si="0"/>
        <v>0</v>
      </c>
    </row>
    <row r="46" spans="1:10" ht="23.25" x14ac:dyDescent="0.35">
      <c r="A46" s="20"/>
      <c r="B46" s="20"/>
      <c r="C46" s="20"/>
      <c r="D46" s="21">
        <v>9995</v>
      </c>
      <c r="E46" s="25">
        <v>2287</v>
      </c>
      <c r="F46" s="22" t="s">
        <v>50</v>
      </c>
      <c r="G46" s="51" t="s">
        <v>51</v>
      </c>
      <c r="H46" s="24">
        <v>1606780.02</v>
      </c>
      <c r="I46" s="24">
        <v>1606780.02</v>
      </c>
      <c r="J46" s="199">
        <f t="shared" si="0"/>
        <v>0</v>
      </c>
    </row>
    <row r="47" spans="1:10" ht="24" thickBot="1" x14ac:dyDescent="0.4">
      <c r="A47" s="20"/>
      <c r="B47" s="20"/>
      <c r="C47" s="20"/>
      <c r="D47" s="21">
        <v>9995</v>
      </c>
      <c r="E47" s="21">
        <v>2288</v>
      </c>
      <c r="F47" s="22">
        <v>297</v>
      </c>
      <c r="G47" s="51" t="s">
        <v>52</v>
      </c>
      <c r="H47" s="24"/>
      <c r="I47" s="24"/>
      <c r="J47" s="199">
        <f t="shared" si="0"/>
        <v>0</v>
      </c>
    </row>
    <row r="48" spans="1:10" ht="24" thickBot="1" x14ac:dyDescent="0.4">
      <c r="A48" s="54"/>
      <c r="B48" s="31"/>
      <c r="C48" s="31"/>
      <c r="D48" s="55"/>
      <c r="E48" s="32"/>
      <c r="F48" s="56"/>
      <c r="G48" s="34" t="s">
        <v>53</v>
      </c>
      <c r="H48" s="57">
        <f>SUM(H20:H47)</f>
        <v>33898988.370000005</v>
      </c>
      <c r="I48" s="58">
        <f>SUM(I20:I47)</f>
        <v>33363993.179999996</v>
      </c>
      <c r="J48" s="199">
        <f t="shared" si="0"/>
        <v>534995.19000000879</v>
      </c>
    </row>
    <row r="49" spans="1:10" ht="23.25" x14ac:dyDescent="0.35">
      <c r="A49" s="59"/>
      <c r="B49" s="60"/>
      <c r="C49" s="60"/>
      <c r="D49" s="61"/>
      <c r="E49" s="61"/>
      <c r="F49" s="62"/>
      <c r="G49" s="63" t="s">
        <v>54</v>
      </c>
      <c r="H49" s="64"/>
      <c r="I49" s="65"/>
      <c r="J49" s="199">
        <f t="shared" si="0"/>
        <v>0</v>
      </c>
    </row>
    <row r="50" spans="1:10" ht="23.25" x14ac:dyDescent="0.35">
      <c r="A50" s="20"/>
      <c r="B50" s="20"/>
      <c r="C50" s="20"/>
      <c r="D50" s="21">
        <v>9995</v>
      </c>
      <c r="E50" s="21">
        <v>2311</v>
      </c>
      <c r="F50" s="22">
        <v>311</v>
      </c>
      <c r="G50" s="23" t="s">
        <v>55</v>
      </c>
      <c r="H50" s="24">
        <v>461629.53</v>
      </c>
      <c r="I50" s="24">
        <v>461629.53</v>
      </c>
      <c r="J50" s="199">
        <f t="shared" si="0"/>
        <v>0</v>
      </c>
    </row>
    <row r="51" spans="1:10" ht="23.25" x14ac:dyDescent="0.35">
      <c r="A51" s="20"/>
      <c r="B51" s="20"/>
      <c r="C51" s="20"/>
      <c r="D51" s="21">
        <v>9995</v>
      </c>
      <c r="E51" s="21">
        <v>2323</v>
      </c>
      <c r="F51" s="22">
        <v>323</v>
      </c>
      <c r="G51" s="23" t="s">
        <v>56</v>
      </c>
      <c r="H51" s="24">
        <v>45972.800000000003</v>
      </c>
      <c r="I51" s="24">
        <v>45972.800000000003</v>
      </c>
      <c r="J51" s="199">
        <f t="shared" si="0"/>
        <v>0</v>
      </c>
    </row>
    <row r="52" spans="1:10" ht="23.25" x14ac:dyDescent="0.35">
      <c r="A52" s="20"/>
      <c r="B52" s="20"/>
      <c r="C52" s="20"/>
      <c r="D52" s="21">
        <v>9995</v>
      </c>
      <c r="E52" s="21">
        <v>2331</v>
      </c>
      <c r="F52" s="22">
        <v>331</v>
      </c>
      <c r="G52" s="23" t="s">
        <v>57</v>
      </c>
      <c r="H52" s="24">
        <v>164049.5</v>
      </c>
      <c r="I52" s="24">
        <v>164049.5</v>
      </c>
      <c r="J52" s="199">
        <f t="shared" si="0"/>
        <v>0</v>
      </c>
    </row>
    <row r="53" spans="1:10" ht="23.25" x14ac:dyDescent="0.35">
      <c r="A53" s="20"/>
      <c r="B53" s="20"/>
      <c r="C53" s="20"/>
      <c r="D53" s="21">
        <v>9995</v>
      </c>
      <c r="E53" s="21">
        <v>2334</v>
      </c>
      <c r="F53" s="52">
        <v>334</v>
      </c>
      <c r="G53" s="23" t="s">
        <v>58</v>
      </c>
      <c r="H53" s="24">
        <v>132495.60999999999</v>
      </c>
      <c r="I53" s="24">
        <v>132495.60999999999</v>
      </c>
      <c r="J53" s="199">
        <f t="shared" si="0"/>
        <v>0</v>
      </c>
    </row>
    <row r="54" spans="1:10" ht="23.25" x14ac:dyDescent="0.35">
      <c r="A54" s="20"/>
      <c r="B54" s="20"/>
      <c r="C54" s="20"/>
      <c r="D54" s="21">
        <v>9995</v>
      </c>
      <c r="E54" s="21">
        <v>2341</v>
      </c>
      <c r="F54" s="22">
        <v>343</v>
      </c>
      <c r="G54" s="23" t="s">
        <v>59</v>
      </c>
      <c r="H54" s="24"/>
      <c r="I54" s="24"/>
      <c r="J54" s="199">
        <f t="shared" si="0"/>
        <v>0</v>
      </c>
    </row>
    <row r="55" spans="1:10" ht="23.25" x14ac:dyDescent="0.35">
      <c r="A55" s="20"/>
      <c r="B55" s="20"/>
      <c r="C55" s="20"/>
      <c r="D55" s="21">
        <v>9995</v>
      </c>
      <c r="E55" s="21">
        <v>2353</v>
      </c>
      <c r="F55" s="22">
        <v>353</v>
      </c>
      <c r="G55" s="23" t="s">
        <v>60</v>
      </c>
      <c r="H55" s="24">
        <v>58399.99</v>
      </c>
      <c r="I55" s="24">
        <v>58399.99</v>
      </c>
      <c r="J55" s="199">
        <f t="shared" si="0"/>
        <v>0</v>
      </c>
    </row>
    <row r="56" spans="1:10" ht="23.25" x14ac:dyDescent="0.35">
      <c r="A56" s="20"/>
      <c r="B56" s="20"/>
      <c r="C56" s="20"/>
      <c r="D56" s="21">
        <v>9995</v>
      </c>
      <c r="E56" s="21">
        <v>2371</v>
      </c>
      <c r="F56" s="22">
        <v>341</v>
      </c>
      <c r="G56" s="23" t="s">
        <v>61</v>
      </c>
      <c r="H56" s="24">
        <v>920908</v>
      </c>
      <c r="I56" s="24">
        <v>920908</v>
      </c>
      <c r="J56" s="199">
        <f t="shared" si="0"/>
        <v>0</v>
      </c>
    </row>
    <row r="57" spans="1:10" ht="23.25" x14ac:dyDescent="0.35">
      <c r="A57" s="20"/>
      <c r="B57" s="20"/>
      <c r="C57" s="20"/>
      <c r="D57" s="21">
        <v>9995</v>
      </c>
      <c r="E57" s="21">
        <v>2391</v>
      </c>
      <c r="F57" s="22">
        <v>391</v>
      </c>
      <c r="G57" s="23" t="s">
        <v>62</v>
      </c>
      <c r="H57" s="24">
        <v>134858.99</v>
      </c>
      <c r="I57" s="24">
        <v>134858.99</v>
      </c>
      <c r="J57" s="199">
        <f t="shared" si="0"/>
        <v>0</v>
      </c>
    </row>
    <row r="58" spans="1:10" ht="23.25" x14ac:dyDescent="0.35">
      <c r="A58" s="20"/>
      <c r="B58" s="20"/>
      <c r="C58" s="20"/>
      <c r="D58" s="21">
        <v>9995</v>
      </c>
      <c r="E58" s="25">
        <v>2392</v>
      </c>
      <c r="F58" s="22" t="s">
        <v>63</v>
      </c>
      <c r="G58" s="23" t="s">
        <v>64</v>
      </c>
      <c r="H58" s="24">
        <v>761767.46</v>
      </c>
      <c r="I58" s="24">
        <v>761767.46</v>
      </c>
      <c r="J58" s="199">
        <f t="shared" si="0"/>
        <v>0</v>
      </c>
    </row>
    <row r="59" spans="1:10" ht="23.25" x14ac:dyDescent="0.35">
      <c r="A59" s="20"/>
      <c r="B59" s="20"/>
      <c r="C59" s="20"/>
      <c r="D59" s="21">
        <v>9995</v>
      </c>
      <c r="E59" s="21">
        <v>2394</v>
      </c>
      <c r="F59" s="22">
        <v>394</v>
      </c>
      <c r="G59" s="23" t="s">
        <v>65</v>
      </c>
      <c r="H59" s="24"/>
      <c r="I59" s="24"/>
      <c r="J59" s="199">
        <f t="shared" si="0"/>
        <v>0</v>
      </c>
    </row>
    <row r="60" spans="1:10" ht="23.25" x14ac:dyDescent="0.35">
      <c r="A60" s="20"/>
      <c r="B60" s="20"/>
      <c r="C60" s="20"/>
      <c r="D60" s="21">
        <v>9995</v>
      </c>
      <c r="E60" s="21">
        <v>2395</v>
      </c>
      <c r="F60" s="22">
        <v>395</v>
      </c>
      <c r="G60" s="23" t="s">
        <v>66</v>
      </c>
      <c r="H60" s="24">
        <v>184395.95</v>
      </c>
      <c r="I60" s="24">
        <v>184395.95</v>
      </c>
      <c r="J60" s="199">
        <f t="shared" si="0"/>
        <v>0</v>
      </c>
    </row>
    <row r="61" spans="1:10" ht="23.25" x14ac:dyDescent="0.35">
      <c r="A61" s="20"/>
      <c r="B61" s="20"/>
      <c r="C61" s="20"/>
      <c r="D61" s="21">
        <v>9995</v>
      </c>
      <c r="E61" s="21">
        <v>2396</v>
      </c>
      <c r="F61" s="22">
        <v>396</v>
      </c>
      <c r="G61" s="23" t="s">
        <v>67</v>
      </c>
      <c r="H61" s="24">
        <v>93668.75</v>
      </c>
      <c r="I61" s="24">
        <v>93668.75</v>
      </c>
      <c r="J61" s="199">
        <f t="shared" si="0"/>
        <v>0</v>
      </c>
    </row>
    <row r="62" spans="1:10" ht="24" thickBot="1" x14ac:dyDescent="0.4">
      <c r="A62" s="66"/>
      <c r="B62" s="66"/>
      <c r="C62" s="66"/>
      <c r="D62" s="26">
        <v>9995</v>
      </c>
      <c r="E62" s="26">
        <v>2399</v>
      </c>
      <c r="F62" s="27">
        <v>399</v>
      </c>
      <c r="G62" s="28" t="s">
        <v>68</v>
      </c>
      <c r="H62" s="29">
        <v>48465.01</v>
      </c>
      <c r="I62" s="29">
        <v>48465.01</v>
      </c>
      <c r="J62" s="199">
        <f t="shared" si="0"/>
        <v>0</v>
      </c>
    </row>
    <row r="63" spans="1:10" ht="24" thickBot="1" x14ac:dyDescent="0.4">
      <c r="A63" s="67"/>
      <c r="B63" s="68"/>
      <c r="C63" s="68"/>
      <c r="D63" s="69"/>
      <c r="E63" s="70"/>
      <c r="F63" s="71"/>
      <c r="G63" s="72" t="s">
        <v>69</v>
      </c>
      <c r="H63" s="73">
        <f>SUM(H50:H62)</f>
        <v>3006611.59</v>
      </c>
      <c r="I63" s="74">
        <f>SUM(I50:I62)</f>
        <v>3006611.59</v>
      </c>
      <c r="J63" s="199">
        <f t="shared" si="0"/>
        <v>0</v>
      </c>
    </row>
    <row r="64" spans="1:10" ht="23.25" x14ac:dyDescent="0.35">
      <c r="A64" s="59"/>
      <c r="B64" s="60"/>
      <c r="C64" s="60"/>
      <c r="D64" s="75"/>
      <c r="E64" s="75"/>
      <c r="F64" s="62"/>
      <c r="G64" s="48" t="s">
        <v>70</v>
      </c>
      <c r="H64" s="76"/>
      <c r="I64" s="65"/>
      <c r="J64" s="199">
        <f t="shared" si="0"/>
        <v>0</v>
      </c>
    </row>
    <row r="65" spans="1:10" ht="23.25" x14ac:dyDescent="0.35">
      <c r="A65" s="20"/>
      <c r="B65" s="20"/>
      <c r="C65" s="20"/>
      <c r="D65" s="21">
        <v>9995</v>
      </c>
      <c r="E65" s="21">
        <v>2611</v>
      </c>
      <c r="F65" s="22">
        <v>617</v>
      </c>
      <c r="G65" s="23" t="s">
        <v>71</v>
      </c>
      <c r="H65" s="24"/>
      <c r="I65" s="24"/>
      <c r="J65" s="199">
        <f t="shared" si="0"/>
        <v>0</v>
      </c>
    </row>
    <row r="66" spans="1:10" ht="23.25" x14ac:dyDescent="0.35">
      <c r="A66" s="20"/>
      <c r="B66" s="20"/>
      <c r="C66" s="20"/>
      <c r="D66" s="21">
        <v>9995</v>
      </c>
      <c r="E66" s="21">
        <v>2613</v>
      </c>
      <c r="F66" s="22">
        <v>614</v>
      </c>
      <c r="G66" s="23" t="s">
        <v>72</v>
      </c>
      <c r="H66" s="24"/>
      <c r="I66" s="24"/>
      <c r="J66" s="199">
        <f t="shared" si="0"/>
        <v>0</v>
      </c>
    </row>
    <row r="67" spans="1:10" ht="23.25" x14ac:dyDescent="0.35">
      <c r="A67" s="20"/>
      <c r="B67" s="20"/>
      <c r="C67" s="20"/>
      <c r="D67" s="21">
        <v>9995</v>
      </c>
      <c r="E67" s="21">
        <v>2641</v>
      </c>
      <c r="F67" s="22">
        <v>613</v>
      </c>
      <c r="G67" s="23" t="s">
        <v>73</v>
      </c>
      <c r="H67" s="24"/>
      <c r="I67" s="24"/>
      <c r="J67" s="199">
        <f t="shared" si="0"/>
        <v>0</v>
      </c>
    </row>
    <row r="68" spans="1:10" ht="23.25" x14ac:dyDescent="0.35">
      <c r="A68" s="20"/>
      <c r="B68" s="20"/>
      <c r="C68" s="20"/>
      <c r="D68" s="21">
        <v>9995</v>
      </c>
      <c r="E68" s="21">
        <v>2655</v>
      </c>
      <c r="F68" s="22">
        <v>616</v>
      </c>
      <c r="G68" s="23" t="s">
        <v>74</v>
      </c>
      <c r="H68" s="24"/>
      <c r="I68" s="24"/>
      <c r="J68" s="199">
        <f t="shared" si="0"/>
        <v>0</v>
      </c>
    </row>
    <row r="69" spans="1:10" ht="23.25" x14ac:dyDescent="0.35">
      <c r="A69" s="20"/>
      <c r="B69" s="20"/>
      <c r="C69" s="20"/>
      <c r="D69" s="21">
        <v>9995</v>
      </c>
      <c r="E69" s="21">
        <v>2657</v>
      </c>
      <c r="F69" s="22">
        <v>618</v>
      </c>
      <c r="G69" s="23" t="s">
        <v>75</v>
      </c>
      <c r="H69" s="24">
        <v>22420</v>
      </c>
      <c r="I69" s="24">
        <v>22420</v>
      </c>
      <c r="J69" s="199">
        <f t="shared" si="0"/>
        <v>0</v>
      </c>
    </row>
    <row r="70" spans="1:10" ht="23.25" x14ac:dyDescent="0.35">
      <c r="A70" s="20"/>
      <c r="B70" s="20"/>
      <c r="C70" s="20"/>
      <c r="D70" s="21">
        <v>9995</v>
      </c>
      <c r="E70" s="21">
        <v>2658</v>
      </c>
      <c r="F70" s="22">
        <v>619</v>
      </c>
      <c r="G70" s="23" t="s">
        <v>76</v>
      </c>
      <c r="H70" s="24">
        <v>204460.75</v>
      </c>
      <c r="I70" s="24">
        <v>204460.75</v>
      </c>
      <c r="J70" s="199">
        <f t="shared" si="0"/>
        <v>0</v>
      </c>
    </row>
    <row r="71" spans="1:10" ht="23.25" x14ac:dyDescent="0.35">
      <c r="A71" s="20"/>
      <c r="B71" s="20"/>
      <c r="C71" s="20"/>
      <c r="D71" s="21">
        <v>9995</v>
      </c>
      <c r="E71" s="25">
        <v>2683</v>
      </c>
      <c r="F71" s="22">
        <v>694</v>
      </c>
      <c r="G71" s="28" t="s">
        <v>77</v>
      </c>
      <c r="H71" s="24"/>
      <c r="I71" s="24"/>
      <c r="J71" s="199">
        <f t="shared" ref="J71:J134" si="1">+H71-I71</f>
        <v>0</v>
      </c>
    </row>
    <row r="72" spans="1:10" ht="24" thickBot="1" x14ac:dyDescent="0.4">
      <c r="A72" s="66"/>
      <c r="B72" s="66"/>
      <c r="C72" s="66"/>
      <c r="D72" s="26">
        <v>9995</v>
      </c>
      <c r="E72" s="26">
        <v>2712</v>
      </c>
      <c r="F72" s="77" t="s">
        <v>78</v>
      </c>
      <c r="G72" s="23" t="s">
        <v>79</v>
      </c>
      <c r="H72" s="24"/>
      <c r="I72" s="24"/>
      <c r="J72" s="199">
        <f t="shared" si="1"/>
        <v>0</v>
      </c>
    </row>
    <row r="73" spans="1:10" ht="24" thickBot="1" x14ac:dyDescent="0.4">
      <c r="A73" s="67"/>
      <c r="B73" s="68"/>
      <c r="C73" s="68"/>
      <c r="D73" s="78"/>
      <c r="E73" s="79"/>
      <c r="F73" s="71"/>
      <c r="G73" s="72" t="s">
        <v>80</v>
      </c>
      <c r="H73" s="73">
        <f>SUM(H65:H72)</f>
        <v>226880.75</v>
      </c>
      <c r="I73" s="80">
        <f>SUM(I65:I72)</f>
        <v>226880.75</v>
      </c>
      <c r="J73" s="199">
        <f t="shared" si="1"/>
        <v>0</v>
      </c>
    </row>
    <row r="74" spans="1:10" ht="24" thickBot="1" x14ac:dyDescent="0.4">
      <c r="A74" s="36"/>
      <c r="B74" s="81"/>
      <c r="C74" s="81"/>
      <c r="D74" s="82"/>
      <c r="E74" s="82"/>
      <c r="F74" s="83"/>
      <c r="G74" s="40"/>
      <c r="H74" s="41"/>
      <c r="I74" s="42"/>
      <c r="J74" s="199">
        <f t="shared" si="1"/>
        <v>0</v>
      </c>
    </row>
    <row r="75" spans="1:10" ht="24" thickBot="1" x14ac:dyDescent="0.4">
      <c r="A75" s="43"/>
      <c r="B75" s="44"/>
      <c r="C75" s="44"/>
      <c r="D75" s="84"/>
      <c r="E75" s="85"/>
      <c r="F75" s="86"/>
      <c r="G75" s="34" t="s">
        <v>81</v>
      </c>
      <c r="H75" s="87">
        <f>+H73+H63+H48+H17</f>
        <v>61749194.020000011</v>
      </c>
      <c r="I75" s="88">
        <f>+I73+I63+I48+I17</f>
        <v>60802634.949999996</v>
      </c>
      <c r="J75" s="199">
        <f t="shared" si="1"/>
        <v>946559.0700000152</v>
      </c>
    </row>
    <row r="76" spans="1:10" ht="24" thickBot="1" x14ac:dyDescent="0.4">
      <c r="A76" s="36"/>
      <c r="B76" s="81"/>
      <c r="C76" s="81"/>
      <c r="D76" s="82"/>
      <c r="E76" s="82"/>
      <c r="F76" s="83"/>
      <c r="G76" s="89"/>
      <c r="H76" s="90"/>
      <c r="I76" s="91"/>
      <c r="J76" s="199">
        <f t="shared" si="1"/>
        <v>0</v>
      </c>
    </row>
    <row r="77" spans="1:10" ht="24" thickBot="1" x14ac:dyDescent="0.4">
      <c r="A77" s="92" t="s">
        <v>2</v>
      </c>
      <c r="B77" s="93" t="s">
        <v>3</v>
      </c>
      <c r="C77" s="94" t="s">
        <v>4</v>
      </c>
      <c r="D77" s="93" t="s">
        <v>5</v>
      </c>
      <c r="E77" s="93" t="s">
        <v>6</v>
      </c>
      <c r="F77" s="95" t="s">
        <v>6</v>
      </c>
      <c r="G77" s="96"/>
      <c r="H77" s="97"/>
      <c r="I77" s="98"/>
      <c r="J77" s="199">
        <f t="shared" si="1"/>
        <v>0</v>
      </c>
    </row>
    <row r="78" spans="1:10" ht="24" thickBot="1" x14ac:dyDescent="0.4">
      <c r="A78" s="99">
        <v>11</v>
      </c>
      <c r="B78" s="100"/>
      <c r="C78" s="101">
        <v>2</v>
      </c>
      <c r="D78" s="100"/>
      <c r="E78" s="14"/>
      <c r="F78" s="102"/>
      <c r="G78" s="103" t="s">
        <v>9</v>
      </c>
      <c r="H78" s="104" t="s">
        <v>7</v>
      </c>
      <c r="I78" s="105" t="s">
        <v>8</v>
      </c>
      <c r="J78" s="199"/>
    </row>
    <row r="79" spans="1:10" ht="23.25" x14ac:dyDescent="0.35">
      <c r="A79" s="106"/>
      <c r="B79" s="107"/>
      <c r="C79" s="107"/>
      <c r="D79" s="108">
        <v>100</v>
      </c>
      <c r="E79" s="109">
        <v>2111</v>
      </c>
      <c r="F79" s="110">
        <v>111</v>
      </c>
      <c r="G79" s="111" t="s">
        <v>10</v>
      </c>
      <c r="H79" s="112">
        <v>6333333</v>
      </c>
      <c r="I79" s="112">
        <v>6333333</v>
      </c>
      <c r="J79" s="199">
        <f t="shared" si="1"/>
        <v>0</v>
      </c>
    </row>
    <row r="80" spans="1:10" ht="23.25" x14ac:dyDescent="0.35">
      <c r="A80" s="20"/>
      <c r="B80" s="20"/>
      <c r="C80" s="20"/>
      <c r="D80" s="21">
        <v>9995</v>
      </c>
      <c r="E80" s="25">
        <v>2111</v>
      </c>
      <c r="F80" s="22">
        <v>111</v>
      </c>
      <c r="G80" s="23" t="s">
        <v>10</v>
      </c>
      <c r="H80" s="113">
        <v>5773494.8300000001</v>
      </c>
      <c r="I80" s="113">
        <v>5773494.8300000001</v>
      </c>
      <c r="J80" s="199">
        <f t="shared" si="1"/>
        <v>0</v>
      </c>
    </row>
    <row r="81" spans="1:10" ht="23.25" x14ac:dyDescent="0.35">
      <c r="A81" s="20"/>
      <c r="B81" s="20"/>
      <c r="C81" s="20"/>
      <c r="D81" s="21">
        <v>9995</v>
      </c>
      <c r="E81" s="21">
        <v>2112</v>
      </c>
      <c r="F81" s="22">
        <v>123</v>
      </c>
      <c r="G81" s="23" t="s">
        <v>11</v>
      </c>
      <c r="H81" s="113">
        <v>26394.91</v>
      </c>
      <c r="I81" s="113">
        <v>26394.91</v>
      </c>
      <c r="J81" s="199">
        <f t="shared" si="1"/>
        <v>0</v>
      </c>
    </row>
    <row r="82" spans="1:10" ht="23.25" x14ac:dyDescent="0.35">
      <c r="A82" s="20"/>
      <c r="B82" s="20"/>
      <c r="C82" s="20"/>
      <c r="D82" s="21">
        <v>9995</v>
      </c>
      <c r="E82" s="21">
        <v>2114</v>
      </c>
      <c r="F82" s="22">
        <v>181</v>
      </c>
      <c r="G82" s="23" t="s">
        <v>12</v>
      </c>
      <c r="H82" s="24"/>
      <c r="I82" s="24"/>
      <c r="J82" s="199">
        <f t="shared" si="1"/>
        <v>0</v>
      </c>
    </row>
    <row r="83" spans="1:10" ht="23.25" x14ac:dyDescent="0.35">
      <c r="A83" s="20"/>
      <c r="B83" s="20"/>
      <c r="C83" s="20"/>
      <c r="D83" s="21">
        <v>9995</v>
      </c>
      <c r="E83" s="21">
        <v>2115</v>
      </c>
      <c r="F83" s="22">
        <v>183</v>
      </c>
      <c r="G83" s="23" t="s">
        <v>13</v>
      </c>
      <c r="H83" s="24"/>
      <c r="I83" s="24"/>
      <c r="J83" s="199">
        <f t="shared" si="1"/>
        <v>0</v>
      </c>
    </row>
    <row r="84" spans="1:10" ht="23.25" x14ac:dyDescent="0.35">
      <c r="A84" s="20"/>
      <c r="B84" s="20"/>
      <c r="C84" s="20"/>
      <c r="D84" s="21">
        <v>9995</v>
      </c>
      <c r="E84" s="21">
        <v>2116</v>
      </c>
      <c r="F84" s="22">
        <v>184</v>
      </c>
      <c r="G84" s="23" t="s">
        <v>14</v>
      </c>
      <c r="H84" s="24">
        <v>383581.39</v>
      </c>
      <c r="I84" s="24">
        <v>383581.39</v>
      </c>
      <c r="J84" s="199">
        <f t="shared" si="1"/>
        <v>0</v>
      </c>
    </row>
    <row r="85" spans="1:10" ht="23.25" x14ac:dyDescent="0.35">
      <c r="A85" s="20"/>
      <c r="B85" s="20"/>
      <c r="C85" s="20"/>
      <c r="D85" s="21">
        <v>9995</v>
      </c>
      <c r="E85" s="25">
        <v>2122</v>
      </c>
      <c r="F85" s="22" t="s">
        <v>15</v>
      </c>
      <c r="G85" s="23" t="s">
        <v>16</v>
      </c>
      <c r="H85" s="24"/>
      <c r="I85" s="24"/>
      <c r="J85" s="199">
        <f t="shared" si="1"/>
        <v>0</v>
      </c>
    </row>
    <row r="86" spans="1:10" ht="23.25" x14ac:dyDescent="0.35">
      <c r="A86" s="20"/>
      <c r="B86" s="20"/>
      <c r="C86" s="20"/>
      <c r="D86" s="21">
        <v>9995</v>
      </c>
      <c r="E86" s="21">
        <v>2132</v>
      </c>
      <c r="F86" s="22">
        <v>161</v>
      </c>
      <c r="G86" s="23" t="s">
        <v>17</v>
      </c>
      <c r="H86" s="24"/>
      <c r="I86" s="24"/>
      <c r="J86" s="199">
        <f t="shared" si="1"/>
        <v>0</v>
      </c>
    </row>
    <row r="87" spans="1:10" ht="23.25" x14ac:dyDescent="0.35">
      <c r="A87" s="20"/>
      <c r="B87" s="20"/>
      <c r="C87" s="20"/>
      <c r="D87" s="21">
        <v>9995</v>
      </c>
      <c r="E87" s="21">
        <v>2141</v>
      </c>
      <c r="F87" s="22">
        <v>182</v>
      </c>
      <c r="G87" s="23" t="s">
        <v>18</v>
      </c>
      <c r="H87" s="24"/>
      <c r="I87" s="24"/>
      <c r="J87" s="199">
        <f t="shared" si="1"/>
        <v>0</v>
      </c>
    </row>
    <row r="88" spans="1:10" ht="23.25" x14ac:dyDescent="0.35">
      <c r="A88" s="20"/>
      <c r="B88" s="20"/>
      <c r="C88" s="20"/>
      <c r="D88" s="21">
        <v>9995</v>
      </c>
      <c r="E88" s="21">
        <v>2151</v>
      </c>
      <c r="F88" s="22">
        <v>191</v>
      </c>
      <c r="G88" s="23" t="s">
        <v>19</v>
      </c>
      <c r="H88" s="24"/>
      <c r="I88" s="24"/>
      <c r="J88" s="199">
        <f t="shared" si="1"/>
        <v>0</v>
      </c>
    </row>
    <row r="89" spans="1:10" ht="23.25" x14ac:dyDescent="0.35">
      <c r="A89" s="20"/>
      <c r="B89" s="20"/>
      <c r="C89" s="20"/>
      <c r="D89" s="21">
        <v>9995</v>
      </c>
      <c r="E89" s="21">
        <v>2152</v>
      </c>
      <c r="F89" s="22">
        <v>192</v>
      </c>
      <c r="G89" s="23" t="s">
        <v>20</v>
      </c>
      <c r="H89" s="24"/>
      <c r="I89" s="24"/>
      <c r="J89" s="199">
        <f t="shared" si="1"/>
        <v>0</v>
      </c>
    </row>
    <row r="90" spans="1:10" ht="24" thickBot="1" x14ac:dyDescent="0.4">
      <c r="A90" s="66"/>
      <c r="B90" s="66"/>
      <c r="C90" s="66"/>
      <c r="D90" s="26">
        <v>9995</v>
      </c>
      <c r="E90" s="26">
        <v>2153</v>
      </c>
      <c r="F90" s="27">
        <v>193</v>
      </c>
      <c r="G90" s="28" t="s">
        <v>21</v>
      </c>
      <c r="H90" s="29"/>
      <c r="I90" s="29"/>
      <c r="J90" s="199">
        <f t="shared" si="1"/>
        <v>0</v>
      </c>
    </row>
    <row r="91" spans="1:10" ht="24" thickBot="1" x14ac:dyDescent="0.4">
      <c r="A91" s="114"/>
      <c r="B91" s="115"/>
      <c r="C91" s="115"/>
      <c r="D91" s="116"/>
      <c r="E91" s="116"/>
      <c r="F91" s="117"/>
      <c r="G91" s="118" t="s">
        <v>22</v>
      </c>
      <c r="H91" s="119">
        <f>SUM(H79:H90)</f>
        <v>12516804.130000001</v>
      </c>
      <c r="I91" s="120">
        <f>SUM(I79:I90)</f>
        <v>12516804.130000001</v>
      </c>
      <c r="J91" s="199">
        <f t="shared" si="1"/>
        <v>0</v>
      </c>
    </row>
    <row r="92" spans="1:10" ht="24" thickBot="1" x14ac:dyDescent="0.4">
      <c r="A92" s="36"/>
      <c r="B92" s="37"/>
      <c r="C92" s="37"/>
      <c r="D92" s="38"/>
      <c r="E92" s="38"/>
      <c r="F92" s="39"/>
      <c r="G92" s="40"/>
      <c r="H92" s="41"/>
      <c r="I92" s="121"/>
      <c r="J92" s="199">
        <f t="shared" si="1"/>
        <v>0</v>
      </c>
    </row>
    <row r="93" spans="1:10" ht="23.25" x14ac:dyDescent="0.35">
      <c r="A93" s="43"/>
      <c r="B93" s="44"/>
      <c r="C93" s="44"/>
      <c r="D93" s="45"/>
      <c r="E93" s="46"/>
      <c r="F93" s="47"/>
      <c r="G93" s="48" t="s">
        <v>23</v>
      </c>
      <c r="H93" s="122"/>
      <c r="I93" s="123"/>
      <c r="J93" s="199">
        <f t="shared" si="1"/>
        <v>0</v>
      </c>
    </row>
    <row r="94" spans="1:10" ht="23.25" x14ac:dyDescent="0.35">
      <c r="A94" s="20"/>
      <c r="B94" s="20"/>
      <c r="C94" s="20"/>
      <c r="D94" s="21">
        <v>9995</v>
      </c>
      <c r="E94" s="21">
        <v>2212</v>
      </c>
      <c r="F94" s="22">
        <v>212</v>
      </c>
      <c r="G94" s="51" t="s">
        <v>24</v>
      </c>
      <c r="H94" s="24">
        <v>15121.85</v>
      </c>
      <c r="I94" s="24">
        <v>15121.85</v>
      </c>
      <c r="J94" s="199">
        <f t="shared" si="1"/>
        <v>0</v>
      </c>
    </row>
    <row r="95" spans="1:10" ht="23.25" x14ac:dyDescent="0.35">
      <c r="A95" s="20"/>
      <c r="B95" s="20"/>
      <c r="C95" s="20"/>
      <c r="D95" s="25">
        <v>9995</v>
      </c>
      <c r="E95" s="25">
        <v>2213</v>
      </c>
      <c r="F95" s="52">
        <v>213</v>
      </c>
      <c r="G95" s="51" t="s">
        <v>25</v>
      </c>
      <c r="H95" s="24"/>
      <c r="I95" s="24"/>
      <c r="J95" s="199">
        <f t="shared" si="1"/>
        <v>0</v>
      </c>
    </row>
    <row r="96" spans="1:10" ht="23.25" x14ac:dyDescent="0.35">
      <c r="A96" s="20"/>
      <c r="B96" s="20"/>
      <c r="C96" s="20"/>
      <c r="D96" s="25">
        <v>9995</v>
      </c>
      <c r="E96" s="25">
        <v>2214</v>
      </c>
      <c r="F96" s="52">
        <v>214</v>
      </c>
      <c r="G96" s="51" t="s">
        <v>26</v>
      </c>
      <c r="H96" s="24">
        <v>3910</v>
      </c>
      <c r="I96" s="24">
        <v>3910</v>
      </c>
      <c r="J96" s="199">
        <f t="shared" si="1"/>
        <v>0</v>
      </c>
    </row>
    <row r="97" spans="1:10" ht="23.25" x14ac:dyDescent="0.35">
      <c r="A97" s="20"/>
      <c r="B97" s="20"/>
      <c r="C97" s="20"/>
      <c r="D97" s="25">
        <v>9995</v>
      </c>
      <c r="E97" s="25">
        <v>2216</v>
      </c>
      <c r="F97" s="52">
        <v>221</v>
      </c>
      <c r="G97" s="51" t="s">
        <v>27</v>
      </c>
      <c r="H97" s="24">
        <v>532421.39</v>
      </c>
      <c r="I97" s="24">
        <v>532421.39</v>
      </c>
      <c r="J97" s="199">
        <f t="shared" si="1"/>
        <v>0</v>
      </c>
    </row>
    <row r="98" spans="1:10" ht="23.25" x14ac:dyDescent="0.35">
      <c r="A98" s="20"/>
      <c r="B98" s="20"/>
      <c r="C98" s="20"/>
      <c r="D98" s="25">
        <v>9995</v>
      </c>
      <c r="E98" s="25">
        <v>2217</v>
      </c>
      <c r="F98" s="52">
        <v>222</v>
      </c>
      <c r="G98" s="51" t="s">
        <v>28</v>
      </c>
      <c r="H98" s="24">
        <v>2802.38</v>
      </c>
      <c r="I98" s="24">
        <v>2802.38</v>
      </c>
      <c r="J98" s="199">
        <f t="shared" si="1"/>
        <v>0</v>
      </c>
    </row>
    <row r="99" spans="1:10" ht="23.25" x14ac:dyDescent="0.35">
      <c r="A99" s="20"/>
      <c r="B99" s="20"/>
      <c r="C99" s="20"/>
      <c r="D99" s="25">
        <v>9995</v>
      </c>
      <c r="E99" s="25">
        <v>2221</v>
      </c>
      <c r="F99" s="52">
        <v>231</v>
      </c>
      <c r="G99" s="51" t="s">
        <v>29</v>
      </c>
      <c r="H99" s="24">
        <v>3935.88</v>
      </c>
      <c r="I99" s="24">
        <v>3935.88</v>
      </c>
      <c r="J99" s="199">
        <f t="shared" si="1"/>
        <v>0</v>
      </c>
    </row>
    <row r="100" spans="1:10" ht="23.25" x14ac:dyDescent="0.35">
      <c r="A100" s="20"/>
      <c r="B100" s="20"/>
      <c r="C100" s="20"/>
      <c r="D100" s="25">
        <v>9995</v>
      </c>
      <c r="E100" s="25">
        <v>2222</v>
      </c>
      <c r="F100" s="52">
        <v>232</v>
      </c>
      <c r="G100" s="51" t="s">
        <v>30</v>
      </c>
      <c r="H100" s="24"/>
      <c r="I100" s="24"/>
      <c r="J100" s="199">
        <f t="shared" si="1"/>
        <v>0</v>
      </c>
    </row>
    <row r="101" spans="1:10" ht="23.25" x14ac:dyDescent="0.35">
      <c r="A101" s="20"/>
      <c r="B101" s="20"/>
      <c r="C101" s="20"/>
      <c r="D101" s="21">
        <v>9995</v>
      </c>
      <c r="E101" s="21">
        <v>2231</v>
      </c>
      <c r="F101" s="22">
        <v>241</v>
      </c>
      <c r="G101" s="51" t="s">
        <v>31</v>
      </c>
      <c r="H101" s="24">
        <v>70276</v>
      </c>
      <c r="I101" s="24">
        <v>70276</v>
      </c>
      <c r="J101" s="199">
        <f t="shared" si="1"/>
        <v>0</v>
      </c>
    </row>
    <row r="102" spans="1:10" ht="23.25" x14ac:dyDescent="0.35">
      <c r="A102" s="20"/>
      <c r="B102" s="20"/>
      <c r="C102" s="20"/>
      <c r="D102" s="21">
        <v>9995</v>
      </c>
      <c r="E102" s="21">
        <v>2232</v>
      </c>
      <c r="F102" s="22">
        <v>242</v>
      </c>
      <c r="G102" s="51" t="s">
        <v>32</v>
      </c>
      <c r="H102" s="24"/>
      <c r="I102" s="24"/>
      <c r="J102" s="199">
        <f t="shared" si="1"/>
        <v>0</v>
      </c>
    </row>
    <row r="103" spans="1:10" ht="23.25" x14ac:dyDescent="0.35">
      <c r="A103" s="20"/>
      <c r="B103" s="20"/>
      <c r="C103" s="20"/>
      <c r="D103" s="21">
        <v>9995</v>
      </c>
      <c r="E103" s="21">
        <v>2241</v>
      </c>
      <c r="F103" s="22">
        <v>251</v>
      </c>
      <c r="G103" s="51" t="s">
        <v>33</v>
      </c>
      <c r="H103" s="24">
        <v>3350</v>
      </c>
      <c r="I103" s="24">
        <v>3350</v>
      </c>
      <c r="J103" s="199">
        <f t="shared" si="1"/>
        <v>0</v>
      </c>
    </row>
    <row r="104" spans="1:10" ht="23.25" x14ac:dyDescent="0.35">
      <c r="A104" s="20"/>
      <c r="B104" s="20"/>
      <c r="C104" s="20"/>
      <c r="D104" s="21">
        <v>9995</v>
      </c>
      <c r="E104" s="21">
        <v>2242</v>
      </c>
      <c r="F104" s="22">
        <v>252</v>
      </c>
      <c r="G104" s="51" t="s">
        <v>34</v>
      </c>
      <c r="H104" s="24"/>
      <c r="I104" s="24"/>
      <c r="J104" s="199">
        <f t="shared" si="1"/>
        <v>0</v>
      </c>
    </row>
    <row r="105" spans="1:10" ht="23.25" x14ac:dyDescent="0.35">
      <c r="A105" s="20"/>
      <c r="B105" s="20"/>
      <c r="C105" s="20"/>
      <c r="D105" s="21">
        <v>9995</v>
      </c>
      <c r="E105" s="21">
        <v>2243</v>
      </c>
      <c r="F105" s="22">
        <v>253</v>
      </c>
      <c r="G105" s="51" t="s">
        <v>35</v>
      </c>
      <c r="H105" s="24"/>
      <c r="I105" s="24"/>
      <c r="J105" s="199">
        <f t="shared" si="1"/>
        <v>0</v>
      </c>
    </row>
    <row r="106" spans="1:10" ht="23.25" x14ac:dyDescent="0.35">
      <c r="A106" s="20"/>
      <c r="B106" s="20"/>
      <c r="C106" s="20"/>
      <c r="D106" s="21">
        <v>9995</v>
      </c>
      <c r="E106" s="21">
        <v>2244</v>
      </c>
      <c r="F106" s="22">
        <v>254</v>
      </c>
      <c r="G106" s="51" t="s">
        <v>36</v>
      </c>
      <c r="H106" s="24">
        <v>440</v>
      </c>
      <c r="I106" s="24">
        <v>440</v>
      </c>
      <c r="J106" s="199">
        <f t="shared" si="1"/>
        <v>0</v>
      </c>
    </row>
    <row r="107" spans="1:10" ht="23.25" x14ac:dyDescent="0.35">
      <c r="A107" s="20"/>
      <c r="B107" s="20"/>
      <c r="C107" s="20"/>
      <c r="D107" s="21">
        <v>9995</v>
      </c>
      <c r="E107" s="21">
        <v>2251</v>
      </c>
      <c r="F107" s="22">
        <v>261</v>
      </c>
      <c r="G107" s="51" t="s">
        <v>37</v>
      </c>
      <c r="H107" s="24">
        <v>1895882.55</v>
      </c>
      <c r="I107" s="24">
        <v>1895882.55</v>
      </c>
      <c r="J107" s="199">
        <f t="shared" si="1"/>
        <v>0</v>
      </c>
    </row>
    <row r="108" spans="1:10" ht="23.25" x14ac:dyDescent="0.35">
      <c r="A108" s="20"/>
      <c r="B108" s="20"/>
      <c r="C108" s="20"/>
      <c r="D108" s="21">
        <v>9995</v>
      </c>
      <c r="E108" s="21">
        <v>2253</v>
      </c>
      <c r="F108" s="22">
        <v>263</v>
      </c>
      <c r="G108" s="51" t="s">
        <v>38</v>
      </c>
      <c r="H108" s="24"/>
      <c r="I108" s="24"/>
      <c r="J108" s="199">
        <f t="shared" si="1"/>
        <v>0</v>
      </c>
    </row>
    <row r="109" spans="1:10" ht="23.25" x14ac:dyDescent="0.35">
      <c r="A109" s="20"/>
      <c r="B109" s="20"/>
      <c r="C109" s="20"/>
      <c r="D109" s="21">
        <v>9995</v>
      </c>
      <c r="E109" s="21">
        <v>2254</v>
      </c>
      <c r="F109" s="22">
        <v>264</v>
      </c>
      <c r="G109" s="51" t="s">
        <v>39</v>
      </c>
      <c r="H109" s="24"/>
      <c r="I109" s="24"/>
      <c r="J109" s="199">
        <f t="shared" si="1"/>
        <v>0</v>
      </c>
    </row>
    <row r="110" spans="1:10" ht="23.25" x14ac:dyDescent="0.35">
      <c r="A110" s="20"/>
      <c r="B110" s="20"/>
      <c r="C110" s="20"/>
      <c r="D110" s="21">
        <v>9995</v>
      </c>
      <c r="E110" s="21">
        <v>2258</v>
      </c>
      <c r="F110" s="22">
        <v>269</v>
      </c>
      <c r="G110" s="51" t="s">
        <v>40</v>
      </c>
      <c r="H110" s="24"/>
      <c r="I110" s="24"/>
      <c r="J110" s="199">
        <f t="shared" si="1"/>
        <v>0</v>
      </c>
    </row>
    <row r="111" spans="1:10" ht="23.25" x14ac:dyDescent="0.35">
      <c r="A111" s="20"/>
      <c r="B111" s="20"/>
      <c r="C111" s="20"/>
      <c r="D111" s="21">
        <v>9995</v>
      </c>
      <c r="E111" s="21">
        <v>2261</v>
      </c>
      <c r="F111" s="22">
        <v>271</v>
      </c>
      <c r="G111" s="51" t="s">
        <v>41</v>
      </c>
      <c r="H111" s="24"/>
      <c r="I111" s="24"/>
      <c r="J111" s="199">
        <f t="shared" si="1"/>
        <v>0</v>
      </c>
    </row>
    <row r="112" spans="1:10" ht="23.25" x14ac:dyDescent="0.35">
      <c r="A112" s="20"/>
      <c r="B112" s="20"/>
      <c r="C112" s="20"/>
      <c r="D112" s="21">
        <v>9995</v>
      </c>
      <c r="E112" s="21">
        <v>2262</v>
      </c>
      <c r="F112" s="22">
        <v>272</v>
      </c>
      <c r="G112" s="51" t="s">
        <v>42</v>
      </c>
      <c r="H112" s="24"/>
      <c r="I112" s="24"/>
      <c r="J112" s="199">
        <f t="shared" si="1"/>
        <v>0</v>
      </c>
    </row>
    <row r="113" spans="1:10" ht="23.25" x14ac:dyDescent="0.35">
      <c r="A113" s="20"/>
      <c r="B113" s="20"/>
      <c r="C113" s="20"/>
      <c r="D113" s="21">
        <v>9995</v>
      </c>
      <c r="E113" s="21">
        <v>2263</v>
      </c>
      <c r="F113" s="22">
        <v>273</v>
      </c>
      <c r="G113" s="51" t="s">
        <v>43</v>
      </c>
      <c r="H113" s="24"/>
      <c r="I113" s="24"/>
      <c r="J113" s="199">
        <f t="shared" si="1"/>
        <v>0</v>
      </c>
    </row>
    <row r="114" spans="1:10" ht="23.25" x14ac:dyDescent="0.35">
      <c r="A114" s="20"/>
      <c r="B114" s="20"/>
      <c r="C114" s="20"/>
      <c r="D114" s="21">
        <v>9995</v>
      </c>
      <c r="E114" s="21">
        <v>2271</v>
      </c>
      <c r="F114" s="22">
        <v>281</v>
      </c>
      <c r="G114" s="51" t="s">
        <v>44</v>
      </c>
      <c r="H114" s="24">
        <v>1247786.03</v>
      </c>
      <c r="I114" s="24">
        <v>1247786</v>
      </c>
      <c r="J114" s="199">
        <f t="shared" si="1"/>
        <v>3.0000000027939677E-2</v>
      </c>
    </row>
    <row r="115" spans="1:10" ht="23.25" x14ac:dyDescent="0.35">
      <c r="A115" s="20"/>
      <c r="B115" s="20"/>
      <c r="C115" s="20"/>
      <c r="D115" s="21">
        <v>9995</v>
      </c>
      <c r="E115" s="21">
        <v>2272</v>
      </c>
      <c r="F115" s="22">
        <v>282</v>
      </c>
      <c r="G115" s="51" t="s">
        <v>45</v>
      </c>
      <c r="H115" s="24">
        <v>820</v>
      </c>
      <c r="I115" s="24">
        <v>820</v>
      </c>
      <c r="J115" s="199">
        <f t="shared" si="1"/>
        <v>0</v>
      </c>
    </row>
    <row r="116" spans="1:10" ht="23.25" x14ac:dyDescent="0.35">
      <c r="A116" s="20"/>
      <c r="B116" s="20"/>
      <c r="C116" s="20"/>
      <c r="D116" s="21">
        <v>9995</v>
      </c>
      <c r="E116" s="21">
        <v>2281</v>
      </c>
      <c r="F116" s="22">
        <v>291</v>
      </c>
      <c r="G116" s="51" t="s">
        <v>46</v>
      </c>
      <c r="H116" s="24"/>
      <c r="I116" s="24"/>
      <c r="J116" s="199">
        <f t="shared" si="1"/>
        <v>0</v>
      </c>
    </row>
    <row r="117" spans="1:10" ht="23.25" x14ac:dyDescent="0.35">
      <c r="A117" s="20"/>
      <c r="B117" s="20"/>
      <c r="C117" s="20"/>
      <c r="D117" s="21">
        <v>9995</v>
      </c>
      <c r="E117" s="21">
        <v>2282</v>
      </c>
      <c r="F117" s="22">
        <v>292</v>
      </c>
      <c r="G117" s="51" t="s">
        <v>47</v>
      </c>
      <c r="H117" s="24"/>
      <c r="I117" s="24"/>
      <c r="J117" s="199">
        <f t="shared" si="1"/>
        <v>0</v>
      </c>
    </row>
    <row r="118" spans="1:10" ht="23.25" x14ac:dyDescent="0.35">
      <c r="A118" s="20"/>
      <c r="B118" s="20"/>
      <c r="C118" s="20"/>
      <c r="D118" s="21">
        <v>9995</v>
      </c>
      <c r="E118" s="21">
        <v>2284</v>
      </c>
      <c r="F118" s="22">
        <v>294</v>
      </c>
      <c r="G118" s="51" t="s">
        <v>48</v>
      </c>
      <c r="H118" s="24"/>
      <c r="I118" s="24"/>
      <c r="J118" s="199">
        <f t="shared" si="1"/>
        <v>0</v>
      </c>
    </row>
    <row r="119" spans="1:10" ht="23.25" x14ac:dyDescent="0.35">
      <c r="A119" s="20"/>
      <c r="B119" s="20"/>
      <c r="C119" s="20"/>
      <c r="D119" s="21">
        <v>9995</v>
      </c>
      <c r="E119" s="21">
        <v>2286</v>
      </c>
      <c r="F119" s="22"/>
      <c r="G119" s="51" t="s">
        <v>49</v>
      </c>
      <c r="H119" s="24"/>
      <c r="I119" s="24"/>
      <c r="J119" s="199">
        <f t="shared" si="1"/>
        <v>0</v>
      </c>
    </row>
    <row r="120" spans="1:10" ht="23.25" x14ac:dyDescent="0.35">
      <c r="A120" s="20"/>
      <c r="B120" s="20"/>
      <c r="C120" s="20"/>
      <c r="D120" s="21">
        <v>9995</v>
      </c>
      <c r="E120" s="25">
        <v>2287</v>
      </c>
      <c r="F120" s="22" t="s">
        <v>82</v>
      </c>
      <c r="G120" s="51" t="s">
        <v>51</v>
      </c>
      <c r="H120" s="24"/>
      <c r="I120" s="24"/>
      <c r="J120" s="199">
        <f t="shared" si="1"/>
        <v>0</v>
      </c>
    </row>
    <row r="121" spans="1:10" ht="24" thickBot="1" x14ac:dyDescent="0.4">
      <c r="A121" s="20"/>
      <c r="B121" s="20"/>
      <c r="C121" s="20"/>
      <c r="D121" s="21">
        <v>9995</v>
      </c>
      <c r="E121" s="21">
        <v>2288</v>
      </c>
      <c r="F121" s="22">
        <v>297</v>
      </c>
      <c r="G121" s="51" t="s">
        <v>52</v>
      </c>
      <c r="H121" s="24">
        <v>957.6</v>
      </c>
      <c r="I121" s="24">
        <v>957.6</v>
      </c>
      <c r="J121" s="199">
        <f t="shared" si="1"/>
        <v>0</v>
      </c>
    </row>
    <row r="122" spans="1:10" ht="24" thickBot="1" x14ac:dyDescent="0.4">
      <c r="A122" s="124"/>
      <c r="B122" s="115"/>
      <c r="C122" s="115"/>
      <c r="D122" s="125"/>
      <c r="E122" s="116"/>
      <c r="F122" s="126"/>
      <c r="G122" s="72" t="s">
        <v>83</v>
      </c>
      <c r="H122" s="73">
        <f>SUM(H94:H121)</f>
        <v>3777703.68</v>
      </c>
      <c r="I122" s="74">
        <f>SUM(I94:I121)</f>
        <v>3777703.65</v>
      </c>
      <c r="J122" s="199">
        <f t="shared" si="1"/>
        <v>3.0000000260770321E-2</v>
      </c>
    </row>
    <row r="123" spans="1:10" ht="23.25" x14ac:dyDescent="0.35">
      <c r="A123" s="59"/>
      <c r="B123" s="60"/>
      <c r="C123" s="60"/>
      <c r="D123" s="61"/>
      <c r="E123" s="61"/>
      <c r="F123" s="62"/>
      <c r="G123" s="127" t="s">
        <v>54</v>
      </c>
      <c r="H123" s="64"/>
      <c r="I123" s="128"/>
      <c r="J123" s="199">
        <f t="shared" si="1"/>
        <v>0</v>
      </c>
    </row>
    <row r="124" spans="1:10" ht="23.25" x14ac:dyDescent="0.35">
      <c r="A124" s="20"/>
      <c r="B124" s="20"/>
      <c r="C124" s="20"/>
      <c r="D124" s="21">
        <v>9995</v>
      </c>
      <c r="E124" s="21">
        <v>2311</v>
      </c>
      <c r="F124" s="22">
        <v>311</v>
      </c>
      <c r="G124" s="23" t="s">
        <v>55</v>
      </c>
      <c r="H124" s="24">
        <v>12356.34</v>
      </c>
      <c r="I124" s="24">
        <v>12356.34</v>
      </c>
      <c r="J124" s="199">
        <f t="shared" si="1"/>
        <v>0</v>
      </c>
    </row>
    <row r="125" spans="1:10" ht="23.25" x14ac:dyDescent="0.35">
      <c r="A125" s="20"/>
      <c r="B125" s="20"/>
      <c r="C125" s="20"/>
      <c r="D125" s="21">
        <v>9995</v>
      </c>
      <c r="E125" s="21">
        <v>2323</v>
      </c>
      <c r="F125" s="22">
        <v>323</v>
      </c>
      <c r="G125" s="23" t="s">
        <v>56</v>
      </c>
      <c r="H125" s="24"/>
      <c r="I125" s="24"/>
      <c r="J125" s="199">
        <f t="shared" si="1"/>
        <v>0</v>
      </c>
    </row>
    <row r="126" spans="1:10" ht="23.25" x14ac:dyDescent="0.35">
      <c r="A126" s="20"/>
      <c r="B126" s="20"/>
      <c r="C126" s="20"/>
      <c r="D126" s="21">
        <v>9995</v>
      </c>
      <c r="E126" s="21">
        <v>2331</v>
      </c>
      <c r="F126" s="22">
        <v>331</v>
      </c>
      <c r="G126" s="23" t="s">
        <v>57</v>
      </c>
      <c r="H126" s="24"/>
      <c r="I126" s="24"/>
      <c r="J126" s="199">
        <f t="shared" si="1"/>
        <v>0</v>
      </c>
    </row>
    <row r="127" spans="1:10" ht="23.25" x14ac:dyDescent="0.35">
      <c r="A127" s="20"/>
      <c r="B127" s="20"/>
      <c r="C127" s="20"/>
      <c r="D127" s="21">
        <v>9995</v>
      </c>
      <c r="E127" s="21">
        <v>2334</v>
      </c>
      <c r="F127" s="52">
        <v>334</v>
      </c>
      <c r="G127" s="23" t="s">
        <v>58</v>
      </c>
      <c r="H127" s="24"/>
      <c r="I127" s="24"/>
      <c r="J127" s="199">
        <f t="shared" si="1"/>
        <v>0</v>
      </c>
    </row>
    <row r="128" spans="1:10" ht="23.25" x14ac:dyDescent="0.35">
      <c r="A128" s="20"/>
      <c r="B128" s="20"/>
      <c r="C128" s="20"/>
      <c r="D128" s="21">
        <v>9995</v>
      </c>
      <c r="E128" s="21">
        <v>2341</v>
      </c>
      <c r="F128" s="22">
        <v>343</v>
      </c>
      <c r="G128" s="23" t="s">
        <v>59</v>
      </c>
      <c r="H128" s="24"/>
      <c r="I128" s="24"/>
      <c r="J128" s="199">
        <f t="shared" si="1"/>
        <v>0</v>
      </c>
    </row>
    <row r="129" spans="1:10" ht="23.25" x14ac:dyDescent="0.35">
      <c r="A129" s="20"/>
      <c r="B129" s="20"/>
      <c r="C129" s="20"/>
      <c r="D129" s="21">
        <v>9995</v>
      </c>
      <c r="E129" s="21">
        <v>2353</v>
      </c>
      <c r="F129" s="22">
        <v>353</v>
      </c>
      <c r="G129" s="23" t="s">
        <v>60</v>
      </c>
      <c r="H129" s="24"/>
      <c r="I129" s="24"/>
      <c r="J129" s="199">
        <f t="shared" si="1"/>
        <v>0</v>
      </c>
    </row>
    <row r="130" spans="1:10" ht="23.25" x14ac:dyDescent="0.35">
      <c r="A130" s="20"/>
      <c r="B130" s="20"/>
      <c r="C130" s="20"/>
      <c r="D130" s="21">
        <v>9995</v>
      </c>
      <c r="E130" s="21">
        <v>2371</v>
      </c>
      <c r="F130" s="22">
        <v>341</v>
      </c>
      <c r="G130" s="23" t="s">
        <v>61</v>
      </c>
      <c r="H130" s="24">
        <v>93000</v>
      </c>
      <c r="I130" s="24">
        <v>93000</v>
      </c>
      <c r="J130" s="199">
        <f t="shared" si="1"/>
        <v>0</v>
      </c>
    </row>
    <row r="131" spans="1:10" ht="23.25" x14ac:dyDescent="0.35">
      <c r="A131" s="20"/>
      <c r="B131" s="20"/>
      <c r="C131" s="20"/>
      <c r="D131" s="21">
        <v>9995</v>
      </c>
      <c r="E131" s="21">
        <v>2391</v>
      </c>
      <c r="F131" s="22">
        <v>391</v>
      </c>
      <c r="G131" s="23" t="s">
        <v>62</v>
      </c>
      <c r="H131" s="24">
        <v>7186.82</v>
      </c>
      <c r="I131" s="24">
        <v>7186.82</v>
      </c>
      <c r="J131" s="199">
        <f t="shared" si="1"/>
        <v>0</v>
      </c>
    </row>
    <row r="132" spans="1:10" ht="23.25" x14ac:dyDescent="0.35">
      <c r="A132" s="20"/>
      <c r="B132" s="20"/>
      <c r="C132" s="20"/>
      <c r="D132" s="21">
        <v>9995</v>
      </c>
      <c r="E132" s="25">
        <v>2392</v>
      </c>
      <c r="F132" s="22" t="s">
        <v>84</v>
      </c>
      <c r="G132" s="23" t="s">
        <v>85</v>
      </c>
      <c r="H132" s="24">
        <v>20485.849999999999</v>
      </c>
      <c r="I132" s="24">
        <v>20485.849999999999</v>
      </c>
      <c r="J132" s="199">
        <f t="shared" si="1"/>
        <v>0</v>
      </c>
    </row>
    <row r="133" spans="1:10" ht="23.25" x14ac:dyDescent="0.35">
      <c r="A133" s="20"/>
      <c r="B133" s="20"/>
      <c r="C133" s="20"/>
      <c r="D133" s="21">
        <v>9995</v>
      </c>
      <c r="E133" s="21">
        <v>2394</v>
      </c>
      <c r="F133" s="22">
        <v>394</v>
      </c>
      <c r="G133" s="23" t="s">
        <v>65</v>
      </c>
      <c r="H133" s="24"/>
      <c r="I133" s="24"/>
      <c r="J133" s="199">
        <f t="shared" si="1"/>
        <v>0</v>
      </c>
    </row>
    <row r="134" spans="1:10" ht="23.25" x14ac:dyDescent="0.35">
      <c r="A134" s="20"/>
      <c r="B134" s="20"/>
      <c r="C134" s="20"/>
      <c r="D134" s="21">
        <v>9995</v>
      </c>
      <c r="E134" s="21">
        <v>2395</v>
      </c>
      <c r="F134" s="22">
        <v>395</v>
      </c>
      <c r="G134" s="23" t="s">
        <v>66</v>
      </c>
      <c r="H134" s="24">
        <v>3243.55</v>
      </c>
      <c r="I134" s="24">
        <v>3243.55</v>
      </c>
      <c r="J134" s="199">
        <f t="shared" si="1"/>
        <v>0</v>
      </c>
    </row>
    <row r="135" spans="1:10" ht="23.25" x14ac:dyDescent="0.35">
      <c r="A135" s="20"/>
      <c r="B135" s="20"/>
      <c r="C135" s="20"/>
      <c r="D135" s="21">
        <v>9995</v>
      </c>
      <c r="E135" s="21">
        <v>2396</v>
      </c>
      <c r="F135" s="22">
        <v>396</v>
      </c>
      <c r="G135" s="23" t="s">
        <v>67</v>
      </c>
      <c r="H135" s="24">
        <v>57828.57</v>
      </c>
      <c r="I135" s="24">
        <v>57828.57</v>
      </c>
      <c r="J135" s="199">
        <f t="shared" ref="J135:J171" si="2">+H135-I135</f>
        <v>0</v>
      </c>
    </row>
    <row r="136" spans="1:10" ht="24" thickBot="1" x14ac:dyDescent="0.4">
      <c r="A136" s="66"/>
      <c r="B136" s="66"/>
      <c r="C136" s="66"/>
      <c r="D136" s="26">
        <v>9995</v>
      </c>
      <c r="E136" s="26">
        <v>2399</v>
      </c>
      <c r="F136" s="27">
        <v>399</v>
      </c>
      <c r="G136" s="28" t="s">
        <v>68</v>
      </c>
      <c r="H136" s="29">
        <v>130</v>
      </c>
      <c r="I136" s="29">
        <v>130</v>
      </c>
      <c r="J136" s="199">
        <f t="shared" si="2"/>
        <v>0</v>
      </c>
    </row>
    <row r="137" spans="1:10" ht="24" thickBot="1" x14ac:dyDescent="0.4">
      <c r="A137" s="67"/>
      <c r="B137" s="68"/>
      <c r="C137" s="68"/>
      <c r="D137" s="69"/>
      <c r="E137" s="70"/>
      <c r="F137" s="71"/>
      <c r="G137" s="72" t="s">
        <v>86</v>
      </c>
      <c r="H137" s="74">
        <f>SUM(H124:H136)</f>
        <v>194231.13</v>
      </c>
      <c r="I137" s="74">
        <f>SUM(I124:I136)</f>
        <v>194231.13</v>
      </c>
      <c r="J137" s="199">
        <f t="shared" si="2"/>
        <v>0</v>
      </c>
    </row>
    <row r="138" spans="1:10" ht="23.25" x14ac:dyDescent="0.35">
      <c r="A138" s="59"/>
      <c r="B138" s="60"/>
      <c r="C138" s="60"/>
      <c r="D138" s="75"/>
      <c r="E138" s="75"/>
      <c r="F138" s="62"/>
      <c r="G138" s="48" t="s">
        <v>70</v>
      </c>
      <c r="H138" s="76"/>
      <c r="I138" s="65"/>
      <c r="J138" s="199">
        <f t="shared" si="2"/>
        <v>0</v>
      </c>
    </row>
    <row r="139" spans="1:10" ht="23.25" x14ac:dyDescent="0.35">
      <c r="A139" s="20"/>
      <c r="B139" s="20"/>
      <c r="C139" s="20"/>
      <c r="D139" s="21">
        <v>9995</v>
      </c>
      <c r="E139" s="21">
        <v>2611</v>
      </c>
      <c r="F139" s="22">
        <v>12617</v>
      </c>
      <c r="G139" s="23" t="s">
        <v>71</v>
      </c>
      <c r="H139" s="24">
        <v>96052</v>
      </c>
      <c r="I139" s="24">
        <v>96052</v>
      </c>
      <c r="J139" s="199">
        <f t="shared" si="2"/>
        <v>0</v>
      </c>
    </row>
    <row r="140" spans="1:10" ht="23.25" x14ac:dyDescent="0.35">
      <c r="A140" s="20"/>
      <c r="B140" s="20"/>
      <c r="C140" s="20"/>
      <c r="D140" s="21">
        <v>9995</v>
      </c>
      <c r="E140" s="21">
        <v>2613</v>
      </c>
      <c r="F140" s="52">
        <v>614</v>
      </c>
      <c r="G140" s="23" t="s">
        <v>72</v>
      </c>
      <c r="H140" s="24"/>
      <c r="I140" s="24"/>
      <c r="J140" s="199">
        <f t="shared" si="2"/>
        <v>0</v>
      </c>
    </row>
    <row r="141" spans="1:10" ht="23.25" x14ac:dyDescent="0.35">
      <c r="A141" s="20"/>
      <c r="B141" s="20"/>
      <c r="C141" s="20"/>
      <c r="D141" s="21">
        <v>9995</v>
      </c>
      <c r="E141" s="21">
        <v>2641</v>
      </c>
      <c r="F141" s="52">
        <v>613</v>
      </c>
      <c r="G141" s="23" t="s">
        <v>73</v>
      </c>
      <c r="H141" s="24"/>
      <c r="I141" s="24"/>
      <c r="J141" s="199">
        <f t="shared" si="2"/>
        <v>0</v>
      </c>
    </row>
    <row r="142" spans="1:10" ht="23.25" x14ac:dyDescent="0.35">
      <c r="A142" s="20"/>
      <c r="B142" s="20"/>
      <c r="C142" s="20"/>
      <c r="D142" s="21">
        <v>9995</v>
      </c>
      <c r="E142" s="21">
        <v>2655</v>
      </c>
      <c r="F142" s="22">
        <v>616</v>
      </c>
      <c r="G142" s="23" t="s">
        <v>74</v>
      </c>
      <c r="H142" s="24"/>
      <c r="I142" s="24"/>
      <c r="J142" s="199">
        <f t="shared" si="2"/>
        <v>0</v>
      </c>
    </row>
    <row r="143" spans="1:10" ht="23.25" x14ac:dyDescent="0.35">
      <c r="A143" s="20"/>
      <c r="B143" s="20"/>
      <c r="C143" s="20"/>
      <c r="D143" s="21">
        <v>9995</v>
      </c>
      <c r="E143" s="21">
        <v>2657</v>
      </c>
      <c r="F143" s="22">
        <v>618</v>
      </c>
      <c r="G143" s="23" t="s">
        <v>75</v>
      </c>
      <c r="H143" s="24"/>
      <c r="I143" s="24"/>
      <c r="J143" s="199">
        <f t="shared" si="2"/>
        <v>0</v>
      </c>
    </row>
    <row r="144" spans="1:10" ht="23.25" x14ac:dyDescent="0.35">
      <c r="A144" s="20"/>
      <c r="B144" s="20"/>
      <c r="C144" s="20"/>
      <c r="D144" s="21">
        <v>9995</v>
      </c>
      <c r="E144" s="21">
        <v>2658</v>
      </c>
      <c r="F144" s="22">
        <v>619</v>
      </c>
      <c r="G144" s="23" t="s">
        <v>76</v>
      </c>
      <c r="H144" s="24">
        <v>62789.99</v>
      </c>
      <c r="I144" s="24">
        <v>62789.99</v>
      </c>
      <c r="J144" s="199">
        <f t="shared" si="2"/>
        <v>0</v>
      </c>
    </row>
    <row r="145" spans="1:10" ht="23.25" x14ac:dyDescent="0.35">
      <c r="A145" s="20"/>
      <c r="B145" s="20"/>
      <c r="C145" s="20"/>
      <c r="D145" s="21">
        <v>9995</v>
      </c>
      <c r="E145" s="21">
        <v>2683</v>
      </c>
      <c r="F145" s="22">
        <v>694</v>
      </c>
      <c r="G145" s="28" t="s">
        <v>77</v>
      </c>
      <c r="H145" s="24"/>
      <c r="I145" s="24"/>
      <c r="J145" s="199">
        <f t="shared" si="2"/>
        <v>0</v>
      </c>
    </row>
    <row r="146" spans="1:10" ht="24" thickBot="1" x14ac:dyDescent="0.4">
      <c r="A146" s="20"/>
      <c r="B146" s="20"/>
      <c r="C146" s="20"/>
      <c r="D146" s="21">
        <v>9995</v>
      </c>
      <c r="E146" s="25">
        <v>2712</v>
      </c>
      <c r="F146" s="22">
        <v>622</v>
      </c>
      <c r="G146" s="23" t="s">
        <v>79</v>
      </c>
      <c r="H146" s="24"/>
      <c r="I146" s="24"/>
      <c r="J146" s="199">
        <f t="shared" si="2"/>
        <v>0</v>
      </c>
    </row>
    <row r="147" spans="1:10" ht="24" thickBot="1" x14ac:dyDescent="0.4">
      <c r="A147" s="67"/>
      <c r="B147" s="68"/>
      <c r="C147" s="68"/>
      <c r="D147" s="78"/>
      <c r="E147" s="79"/>
      <c r="F147" s="71"/>
      <c r="G147" s="72" t="s">
        <v>80</v>
      </c>
      <c r="H147" s="73">
        <f>SUM(H139:H146)</f>
        <v>158841.99</v>
      </c>
      <c r="I147" s="80">
        <f>SUM(I139:I146)</f>
        <v>158841.99</v>
      </c>
      <c r="J147" s="199">
        <f t="shared" si="2"/>
        <v>0</v>
      </c>
    </row>
    <row r="148" spans="1:10" ht="23.25" x14ac:dyDescent="0.35">
      <c r="A148" s="129"/>
      <c r="B148" s="129"/>
      <c r="C148" s="129"/>
      <c r="D148" s="130"/>
      <c r="E148" s="130"/>
      <c r="F148" s="131"/>
      <c r="G148" s="132"/>
      <c r="H148" s="133"/>
      <c r="I148" s="134"/>
      <c r="J148" s="199">
        <f t="shared" si="2"/>
        <v>0</v>
      </c>
    </row>
    <row r="149" spans="1:10" ht="24" thickBot="1" x14ac:dyDescent="0.4">
      <c r="A149" s="129"/>
      <c r="B149" s="129"/>
      <c r="C149" s="129"/>
      <c r="D149" s="130"/>
      <c r="E149" s="130"/>
      <c r="F149" s="131"/>
      <c r="G149" s="132"/>
      <c r="H149" s="133"/>
      <c r="I149" s="134"/>
      <c r="J149" s="199">
        <f t="shared" si="2"/>
        <v>0</v>
      </c>
    </row>
    <row r="150" spans="1:10" ht="24" thickBot="1" x14ac:dyDescent="0.4">
      <c r="A150" s="67"/>
      <c r="B150" s="68"/>
      <c r="C150" s="68"/>
      <c r="D150" s="135"/>
      <c r="E150" s="136"/>
      <c r="F150" s="137"/>
      <c r="G150" s="72" t="s">
        <v>87</v>
      </c>
      <c r="H150" s="138">
        <f>+H147+H137+H122+H91</f>
        <v>16647580.930000002</v>
      </c>
      <c r="I150" s="139">
        <f>+I147+I137+I122+I91</f>
        <v>16647580.9</v>
      </c>
      <c r="J150" s="199">
        <f t="shared" si="2"/>
        <v>3.0000001192092896E-2</v>
      </c>
    </row>
    <row r="151" spans="1:10" ht="23.25" x14ac:dyDescent="0.35">
      <c r="A151" s="140"/>
      <c r="B151" s="140"/>
      <c r="C151" s="140"/>
      <c r="D151" s="140"/>
      <c r="E151" s="140"/>
      <c r="F151" s="141"/>
      <c r="G151" s="140"/>
      <c r="H151" s="142"/>
      <c r="I151" s="143"/>
      <c r="J151" s="199">
        <f t="shared" si="2"/>
        <v>0</v>
      </c>
    </row>
    <row r="152" spans="1:10" ht="24" thickBot="1" x14ac:dyDescent="0.4">
      <c r="A152" s="144"/>
      <c r="B152" s="144"/>
      <c r="C152" s="144"/>
      <c r="D152" s="144"/>
      <c r="E152" s="144"/>
      <c r="F152" s="145"/>
      <c r="G152" s="146"/>
      <c r="H152" s="147"/>
      <c r="I152" s="148"/>
      <c r="J152" s="199">
        <f t="shared" si="2"/>
        <v>0</v>
      </c>
    </row>
    <row r="153" spans="1:10" ht="24" thickBot="1" x14ac:dyDescent="0.4">
      <c r="A153" s="99"/>
      <c r="B153" s="100"/>
      <c r="C153" s="100"/>
      <c r="D153" s="100"/>
      <c r="E153" s="100"/>
      <c r="F153" s="102"/>
      <c r="G153" s="93"/>
      <c r="H153" s="93" t="s">
        <v>7</v>
      </c>
      <c r="I153" s="149" t="s">
        <v>8</v>
      </c>
      <c r="J153" s="199"/>
    </row>
    <row r="154" spans="1:10" ht="23.25" x14ac:dyDescent="0.35">
      <c r="A154" s="150" t="s">
        <v>2</v>
      </c>
      <c r="B154" s="151" t="s">
        <v>3</v>
      </c>
      <c r="C154" s="151" t="s">
        <v>88</v>
      </c>
      <c r="D154" s="151" t="s">
        <v>5</v>
      </c>
      <c r="E154" s="151" t="s">
        <v>89</v>
      </c>
      <c r="F154" s="152" t="s">
        <v>89</v>
      </c>
      <c r="G154" s="153" t="s">
        <v>90</v>
      </c>
      <c r="H154" s="154"/>
      <c r="I154" s="155"/>
      <c r="J154" s="199">
        <f t="shared" si="2"/>
        <v>0</v>
      </c>
    </row>
    <row r="155" spans="1:10" ht="23.25" x14ac:dyDescent="0.35">
      <c r="A155" s="156">
        <v>98</v>
      </c>
      <c r="B155" s="157"/>
      <c r="C155" s="157"/>
      <c r="D155" s="157">
        <v>9995</v>
      </c>
      <c r="E155" s="157">
        <v>2412</v>
      </c>
      <c r="F155" s="158">
        <v>421</v>
      </c>
      <c r="G155" s="159" t="s">
        <v>91</v>
      </c>
      <c r="H155" s="160">
        <v>87300</v>
      </c>
      <c r="I155" s="160">
        <v>87300</v>
      </c>
      <c r="J155" s="199">
        <f t="shared" si="2"/>
        <v>0</v>
      </c>
    </row>
    <row r="156" spans="1:10" ht="23.25" x14ac:dyDescent="0.35">
      <c r="A156" s="157"/>
      <c r="B156" s="157"/>
      <c r="C156" s="157"/>
      <c r="D156" s="161">
        <v>9995</v>
      </c>
      <c r="E156" s="161">
        <v>2414</v>
      </c>
      <c r="F156" s="162">
        <v>424</v>
      </c>
      <c r="G156" s="163" t="s">
        <v>92</v>
      </c>
      <c r="H156" s="160">
        <v>266163.56</v>
      </c>
      <c r="I156" s="160">
        <v>266163.56</v>
      </c>
      <c r="J156" s="199">
        <f t="shared" si="2"/>
        <v>0</v>
      </c>
    </row>
    <row r="157" spans="1:10" ht="24" thickBot="1" x14ac:dyDescent="0.4">
      <c r="A157" s="164"/>
      <c r="B157" s="164"/>
      <c r="C157" s="164"/>
      <c r="D157" s="165">
        <v>9995</v>
      </c>
      <c r="E157" s="165">
        <v>2416</v>
      </c>
      <c r="F157" s="166">
        <v>426</v>
      </c>
      <c r="G157" s="167" t="s">
        <v>93</v>
      </c>
      <c r="H157" s="168">
        <v>22500</v>
      </c>
      <c r="I157" s="168">
        <v>22500</v>
      </c>
      <c r="J157" s="199">
        <f t="shared" si="2"/>
        <v>0</v>
      </c>
    </row>
    <row r="158" spans="1:10" ht="24" thickBot="1" x14ac:dyDescent="0.4">
      <c r="A158" s="169"/>
      <c r="B158" s="170"/>
      <c r="C158" s="170"/>
      <c r="D158" s="171"/>
      <c r="E158" s="171"/>
      <c r="F158" s="172"/>
      <c r="G158" s="173" t="s">
        <v>94</v>
      </c>
      <c r="H158" s="174">
        <f>SUM(H155:H157)</f>
        <v>375963.56</v>
      </c>
      <c r="I158" s="175">
        <f>SUM(I155:I157)</f>
        <v>375963.56</v>
      </c>
      <c r="J158" s="199">
        <f t="shared" si="2"/>
        <v>0</v>
      </c>
    </row>
    <row r="159" spans="1:10" ht="24" thickBot="1" x14ac:dyDescent="0.4">
      <c r="A159" s="176"/>
      <c r="B159" s="176"/>
      <c r="C159" s="176"/>
      <c r="D159" s="177"/>
      <c r="E159" s="177"/>
      <c r="F159" s="177"/>
      <c r="G159" s="178"/>
      <c r="H159" s="148"/>
      <c r="I159" s="148"/>
      <c r="J159" s="199">
        <f t="shared" si="2"/>
        <v>0</v>
      </c>
    </row>
    <row r="160" spans="1:10" ht="24" thickBot="1" x14ac:dyDescent="0.4">
      <c r="A160" s="67"/>
      <c r="B160" s="68"/>
      <c r="C160" s="68"/>
      <c r="D160" s="79"/>
      <c r="E160" s="82"/>
      <c r="F160" s="179"/>
      <c r="G160" s="180" t="s">
        <v>95</v>
      </c>
      <c r="H160" s="139">
        <f>+H158+H150+H75</f>
        <v>78772738.51000002</v>
      </c>
      <c r="I160" s="139">
        <f>+I158+I150+I75</f>
        <v>77826179.409999996</v>
      </c>
      <c r="J160" s="199">
        <f t="shared" si="2"/>
        <v>946559.10000002384</v>
      </c>
    </row>
    <row r="161" spans="1:10" ht="23.25" x14ac:dyDescent="0.35">
      <c r="A161" s="176"/>
      <c r="B161" s="176"/>
      <c r="C161" s="176"/>
      <c r="D161" s="177"/>
      <c r="E161" s="177"/>
      <c r="F161" s="177"/>
      <c r="G161" s="178"/>
      <c r="H161" s="148"/>
      <c r="I161" s="148"/>
      <c r="J161" s="199">
        <f t="shared" si="2"/>
        <v>0</v>
      </c>
    </row>
    <row r="162" spans="1:10" ht="24" thickBot="1" x14ac:dyDescent="0.4">
      <c r="A162" s="140"/>
      <c r="B162" s="140"/>
      <c r="C162" s="140"/>
      <c r="D162" s="140"/>
      <c r="E162" s="140"/>
      <c r="F162" s="140"/>
      <c r="G162" s="146"/>
      <c r="H162" s="146"/>
      <c r="I162" s="140"/>
      <c r="J162" s="199">
        <f t="shared" si="2"/>
        <v>0</v>
      </c>
    </row>
    <row r="163" spans="1:10" ht="24" thickBot="1" x14ac:dyDescent="0.4">
      <c r="A163" s="206" t="s">
        <v>96</v>
      </c>
      <c r="B163" s="207"/>
      <c r="C163" s="207"/>
      <c r="D163" s="207"/>
      <c r="E163" s="207"/>
      <c r="F163" s="208"/>
      <c r="G163" s="203" t="s">
        <v>97</v>
      </c>
      <c r="H163" s="98" t="s">
        <v>7</v>
      </c>
      <c r="I163" s="98" t="s">
        <v>8</v>
      </c>
      <c r="J163" s="199"/>
    </row>
    <row r="164" spans="1:10" ht="24" thickBot="1" x14ac:dyDescent="0.4">
      <c r="A164" s="182" t="s">
        <v>98</v>
      </c>
      <c r="B164" s="183"/>
      <c r="C164" s="183" t="s">
        <v>99</v>
      </c>
      <c r="D164" s="183"/>
      <c r="E164" s="184"/>
      <c r="F164" s="185"/>
      <c r="G164" s="203" t="s">
        <v>100</v>
      </c>
      <c r="H164" s="186"/>
      <c r="I164" s="186"/>
      <c r="J164" s="199">
        <f t="shared" si="2"/>
        <v>0</v>
      </c>
    </row>
    <row r="165" spans="1:10" ht="23.25" x14ac:dyDescent="0.35">
      <c r="A165" s="8" t="s">
        <v>2</v>
      </c>
      <c r="B165" s="9" t="s">
        <v>3</v>
      </c>
      <c r="C165" s="9" t="s">
        <v>88</v>
      </c>
      <c r="D165" s="9" t="s">
        <v>5</v>
      </c>
      <c r="E165" s="187"/>
      <c r="F165" s="188" t="s">
        <v>89</v>
      </c>
      <c r="G165" s="189" t="s">
        <v>90</v>
      </c>
      <c r="H165" s="190"/>
      <c r="I165" s="191"/>
      <c r="J165" s="199">
        <f t="shared" si="2"/>
        <v>0</v>
      </c>
    </row>
    <row r="166" spans="1:10" ht="23.25" x14ac:dyDescent="0.35">
      <c r="A166" s="157"/>
      <c r="B166" s="157"/>
      <c r="C166" s="157"/>
      <c r="D166" s="157">
        <v>9995</v>
      </c>
      <c r="E166" s="157"/>
      <c r="F166" s="157">
        <v>741</v>
      </c>
      <c r="G166" s="159" t="s">
        <v>101</v>
      </c>
      <c r="H166" s="160"/>
      <c r="I166" s="160"/>
      <c r="J166" s="199">
        <f t="shared" si="2"/>
        <v>0</v>
      </c>
    </row>
    <row r="167" spans="1:10" ht="23.25" x14ac:dyDescent="0.35">
      <c r="A167" s="157"/>
      <c r="B167" s="157"/>
      <c r="C167" s="157"/>
      <c r="D167" s="157">
        <v>9995</v>
      </c>
      <c r="E167" s="157"/>
      <c r="F167" s="157">
        <v>841</v>
      </c>
      <c r="G167" s="159" t="s">
        <v>102</v>
      </c>
      <c r="H167" s="160">
        <v>1513636</v>
      </c>
      <c r="I167" s="160"/>
      <c r="J167" s="199">
        <f t="shared" si="2"/>
        <v>1513636</v>
      </c>
    </row>
    <row r="168" spans="1:10" ht="24" thickBot="1" x14ac:dyDescent="0.4">
      <c r="A168" s="164"/>
      <c r="B168" s="164"/>
      <c r="C168" s="164"/>
      <c r="D168" s="164">
        <v>9995</v>
      </c>
      <c r="E168" s="164"/>
      <c r="F168" s="164">
        <v>871</v>
      </c>
      <c r="G168" s="192" t="s">
        <v>103</v>
      </c>
      <c r="H168" s="168"/>
      <c r="I168" s="168">
        <v>2460195</v>
      </c>
      <c r="J168" s="199">
        <f t="shared" si="2"/>
        <v>-2460195</v>
      </c>
    </row>
    <row r="169" spans="1:10" ht="24" thickBot="1" x14ac:dyDescent="0.4">
      <c r="A169" s="169"/>
      <c r="B169" s="170"/>
      <c r="C169" s="170"/>
      <c r="D169" s="193"/>
      <c r="E169" s="194"/>
      <c r="F169" s="195"/>
      <c r="G169" s="196" t="s">
        <v>94</v>
      </c>
      <c r="H169" s="174">
        <f>SUM(H166:H168)</f>
        <v>1513636</v>
      </c>
      <c r="I169" s="175">
        <f>SUM(I166:I168)</f>
        <v>2460195</v>
      </c>
      <c r="J169" s="199">
        <f t="shared" si="2"/>
        <v>-946559</v>
      </c>
    </row>
    <row r="170" spans="1:10" ht="24" thickBot="1" x14ac:dyDescent="0.4">
      <c r="A170" s="140"/>
      <c r="B170" s="140"/>
      <c r="C170" s="140"/>
      <c r="D170" s="140"/>
      <c r="E170" s="140"/>
      <c r="F170" s="140"/>
      <c r="G170" s="140"/>
      <c r="H170" s="140"/>
      <c r="I170" s="140"/>
      <c r="J170" s="199">
        <f t="shared" si="2"/>
        <v>0</v>
      </c>
    </row>
    <row r="171" spans="1:10" ht="24" thickBot="1" x14ac:dyDescent="0.4">
      <c r="A171" s="67"/>
      <c r="B171" s="68"/>
      <c r="C171" s="68"/>
      <c r="D171" s="79"/>
      <c r="E171" s="82"/>
      <c r="F171" s="179"/>
      <c r="G171" s="180" t="s">
        <v>104</v>
      </c>
      <c r="H171" s="197">
        <f>+H169+H160</f>
        <v>80286374.51000002</v>
      </c>
      <c r="I171" s="198">
        <f>+I169+I160</f>
        <v>80286374.409999996</v>
      </c>
      <c r="J171" s="199">
        <f t="shared" si="2"/>
        <v>0.10000002384185791</v>
      </c>
    </row>
  </sheetData>
  <mergeCells count="3">
    <mergeCell ref="A1:I1"/>
    <mergeCell ref="A2:I2"/>
    <mergeCell ref="A163:F16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C167"/>
  <sheetViews>
    <sheetView topLeftCell="A13" zoomScale="51" zoomScaleNormal="51" workbookViewId="0">
      <selection activeCell="L47" sqref="L47:M47"/>
    </sheetView>
  </sheetViews>
  <sheetFormatPr baseColWidth="10" defaultColWidth="10.7109375" defaultRowHeight="16.5" customHeight="1" x14ac:dyDescent="0.25"/>
  <cols>
    <col min="1" max="1" width="19.42578125" customWidth="1"/>
    <col min="2" max="3" width="17.7109375" customWidth="1"/>
    <col min="4" max="4" width="20.42578125" customWidth="1"/>
    <col min="5" max="5" width="15" customWidth="1"/>
    <col min="6" max="6" width="14.7109375" customWidth="1"/>
    <col min="7" max="7" width="40.42578125" customWidth="1"/>
    <col min="8" max="8" width="16.85546875" customWidth="1"/>
    <col min="9" max="9" width="18.42578125" customWidth="1"/>
    <col min="10" max="10" width="13.28515625" customWidth="1"/>
    <col min="11" max="11" width="8.28515625" customWidth="1"/>
    <col min="12" max="12" width="10.7109375" customWidth="1"/>
    <col min="13" max="13" width="5.42578125" customWidth="1"/>
    <col min="14" max="14" width="23" customWidth="1"/>
    <col min="15" max="15" width="10.7109375" customWidth="1"/>
    <col min="16" max="16" width="15.7109375" customWidth="1"/>
    <col min="17" max="17" width="17.7109375" customWidth="1"/>
    <col min="18" max="18" width="26.28515625" customWidth="1"/>
    <col min="19" max="19" width="10.7109375" customWidth="1"/>
    <col min="20" max="20" width="17.28515625" customWidth="1"/>
    <col min="21" max="21" width="10.7109375" customWidth="1"/>
    <col min="22" max="22" width="21" customWidth="1"/>
    <col min="23" max="23" width="12.85546875" bestFit="1" customWidth="1"/>
    <col min="24" max="24" width="11.28515625" bestFit="1" customWidth="1"/>
    <col min="257" max="257" width="19.42578125" customWidth="1"/>
    <col min="258" max="259" width="17.7109375" customWidth="1"/>
    <col min="260" max="260" width="20.42578125" customWidth="1"/>
    <col min="261" max="261" width="15" customWidth="1"/>
    <col min="262" max="262" width="14.7109375" customWidth="1"/>
    <col min="263" max="263" width="40.42578125" customWidth="1"/>
    <col min="264" max="264" width="16.85546875" customWidth="1"/>
    <col min="265" max="265" width="18.42578125" customWidth="1"/>
    <col min="266" max="266" width="13.28515625" customWidth="1"/>
    <col min="267" max="267" width="8.28515625" customWidth="1"/>
    <col min="268" max="268" width="10.7109375" customWidth="1"/>
    <col min="269" max="269" width="5.42578125" customWidth="1"/>
    <col min="270" max="270" width="23" customWidth="1"/>
    <col min="271" max="271" width="10.7109375" customWidth="1"/>
    <col min="272" max="272" width="15.7109375" customWidth="1"/>
    <col min="273" max="273" width="17.7109375" customWidth="1"/>
    <col min="274" max="274" width="26.28515625" customWidth="1"/>
    <col min="275" max="275" width="10.7109375" customWidth="1"/>
    <col min="276" max="276" width="17.28515625" customWidth="1"/>
    <col min="277" max="277" width="10.7109375" customWidth="1"/>
    <col min="278" max="278" width="21" customWidth="1"/>
    <col min="279" max="279" width="12.85546875" bestFit="1" customWidth="1"/>
    <col min="280" max="280" width="11.28515625" bestFit="1" customWidth="1"/>
    <col min="513" max="513" width="19.42578125" customWidth="1"/>
    <col min="514" max="515" width="17.7109375" customWidth="1"/>
    <col min="516" max="516" width="20.42578125" customWidth="1"/>
    <col min="517" max="517" width="15" customWidth="1"/>
    <col min="518" max="518" width="14.7109375" customWidth="1"/>
    <col min="519" max="519" width="40.42578125" customWidth="1"/>
    <col min="520" max="520" width="16.85546875" customWidth="1"/>
    <col min="521" max="521" width="18.42578125" customWidth="1"/>
    <col min="522" max="522" width="13.28515625" customWidth="1"/>
    <col min="523" max="523" width="8.28515625" customWidth="1"/>
    <col min="524" max="524" width="10.7109375" customWidth="1"/>
    <col min="525" max="525" width="5.42578125" customWidth="1"/>
    <col min="526" max="526" width="23" customWidth="1"/>
    <col min="527" max="527" width="10.7109375" customWidth="1"/>
    <col min="528" max="528" width="15.7109375" customWidth="1"/>
    <col min="529" max="529" width="17.7109375" customWidth="1"/>
    <col min="530" max="530" width="26.28515625" customWidth="1"/>
    <col min="531" max="531" width="10.7109375" customWidth="1"/>
    <col min="532" max="532" width="17.28515625" customWidth="1"/>
    <col min="533" max="533" width="10.7109375" customWidth="1"/>
    <col min="534" max="534" width="21" customWidth="1"/>
    <col min="535" max="535" width="12.85546875" bestFit="1" customWidth="1"/>
    <col min="536" max="536" width="11.28515625" bestFit="1" customWidth="1"/>
    <col min="769" max="769" width="19.42578125" customWidth="1"/>
    <col min="770" max="771" width="17.7109375" customWidth="1"/>
    <col min="772" max="772" width="20.42578125" customWidth="1"/>
    <col min="773" max="773" width="15" customWidth="1"/>
    <col min="774" max="774" width="14.7109375" customWidth="1"/>
    <col min="775" max="775" width="40.42578125" customWidth="1"/>
    <col min="776" max="776" width="16.85546875" customWidth="1"/>
    <col min="777" max="777" width="18.42578125" customWidth="1"/>
    <col min="778" max="778" width="13.28515625" customWidth="1"/>
    <col min="779" max="779" width="8.28515625" customWidth="1"/>
    <col min="780" max="780" width="10.7109375" customWidth="1"/>
    <col min="781" max="781" width="5.42578125" customWidth="1"/>
    <col min="782" max="782" width="23" customWidth="1"/>
    <col min="783" max="783" width="10.7109375" customWidth="1"/>
    <col min="784" max="784" width="15.7109375" customWidth="1"/>
    <col min="785" max="785" width="17.7109375" customWidth="1"/>
    <col min="786" max="786" width="26.28515625" customWidth="1"/>
    <col min="787" max="787" width="10.7109375" customWidth="1"/>
    <col min="788" max="788" width="17.28515625" customWidth="1"/>
    <col min="789" max="789" width="10.7109375" customWidth="1"/>
    <col min="790" max="790" width="21" customWidth="1"/>
    <col min="791" max="791" width="12.85546875" bestFit="1" customWidth="1"/>
    <col min="792" max="792" width="11.28515625" bestFit="1" customWidth="1"/>
    <col min="1025" max="1025" width="19.42578125" customWidth="1"/>
    <col min="1026" max="1027" width="17.7109375" customWidth="1"/>
    <col min="1028" max="1028" width="20.42578125" customWidth="1"/>
    <col min="1029" max="1029" width="15" customWidth="1"/>
    <col min="1030" max="1030" width="14.7109375" customWidth="1"/>
    <col min="1031" max="1031" width="40.42578125" customWidth="1"/>
    <col min="1032" max="1032" width="16.85546875" customWidth="1"/>
    <col min="1033" max="1033" width="18.42578125" customWidth="1"/>
    <col min="1034" max="1034" width="13.28515625" customWidth="1"/>
    <col min="1035" max="1035" width="8.28515625" customWidth="1"/>
    <col min="1036" max="1036" width="10.7109375" customWidth="1"/>
    <col min="1037" max="1037" width="5.42578125" customWidth="1"/>
    <col min="1038" max="1038" width="23" customWidth="1"/>
    <col min="1039" max="1039" width="10.7109375" customWidth="1"/>
    <col min="1040" max="1040" width="15.7109375" customWidth="1"/>
    <col min="1041" max="1041" width="17.7109375" customWidth="1"/>
    <col min="1042" max="1042" width="26.28515625" customWidth="1"/>
    <col min="1043" max="1043" width="10.7109375" customWidth="1"/>
    <col min="1044" max="1044" width="17.28515625" customWidth="1"/>
    <col min="1045" max="1045" width="10.7109375" customWidth="1"/>
    <col min="1046" max="1046" width="21" customWidth="1"/>
    <col min="1047" max="1047" width="12.85546875" bestFit="1" customWidth="1"/>
    <col min="1048" max="1048" width="11.28515625" bestFit="1" customWidth="1"/>
    <col min="1281" max="1281" width="19.42578125" customWidth="1"/>
    <col min="1282" max="1283" width="17.7109375" customWidth="1"/>
    <col min="1284" max="1284" width="20.42578125" customWidth="1"/>
    <col min="1285" max="1285" width="15" customWidth="1"/>
    <col min="1286" max="1286" width="14.7109375" customWidth="1"/>
    <col min="1287" max="1287" width="40.42578125" customWidth="1"/>
    <col min="1288" max="1288" width="16.85546875" customWidth="1"/>
    <col min="1289" max="1289" width="18.42578125" customWidth="1"/>
    <col min="1290" max="1290" width="13.28515625" customWidth="1"/>
    <col min="1291" max="1291" width="8.28515625" customWidth="1"/>
    <col min="1292" max="1292" width="10.7109375" customWidth="1"/>
    <col min="1293" max="1293" width="5.42578125" customWidth="1"/>
    <col min="1294" max="1294" width="23" customWidth="1"/>
    <col min="1295" max="1295" width="10.7109375" customWidth="1"/>
    <col min="1296" max="1296" width="15.7109375" customWidth="1"/>
    <col min="1297" max="1297" width="17.7109375" customWidth="1"/>
    <col min="1298" max="1298" width="26.28515625" customWidth="1"/>
    <col min="1299" max="1299" width="10.7109375" customWidth="1"/>
    <col min="1300" max="1300" width="17.28515625" customWidth="1"/>
    <col min="1301" max="1301" width="10.7109375" customWidth="1"/>
    <col min="1302" max="1302" width="21" customWidth="1"/>
    <col min="1303" max="1303" width="12.85546875" bestFit="1" customWidth="1"/>
    <col min="1304" max="1304" width="11.28515625" bestFit="1" customWidth="1"/>
    <col min="1537" max="1537" width="19.42578125" customWidth="1"/>
    <col min="1538" max="1539" width="17.7109375" customWidth="1"/>
    <col min="1540" max="1540" width="20.42578125" customWidth="1"/>
    <col min="1541" max="1541" width="15" customWidth="1"/>
    <col min="1542" max="1542" width="14.7109375" customWidth="1"/>
    <col min="1543" max="1543" width="40.42578125" customWidth="1"/>
    <col min="1544" max="1544" width="16.85546875" customWidth="1"/>
    <col min="1545" max="1545" width="18.42578125" customWidth="1"/>
    <col min="1546" max="1546" width="13.28515625" customWidth="1"/>
    <col min="1547" max="1547" width="8.28515625" customWidth="1"/>
    <col min="1548" max="1548" width="10.7109375" customWidth="1"/>
    <col min="1549" max="1549" width="5.42578125" customWidth="1"/>
    <col min="1550" max="1550" width="23" customWidth="1"/>
    <col min="1551" max="1551" width="10.7109375" customWidth="1"/>
    <col min="1552" max="1552" width="15.7109375" customWidth="1"/>
    <col min="1553" max="1553" width="17.7109375" customWidth="1"/>
    <col min="1554" max="1554" width="26.28515625" customWidth="1"/>
    <col min="1555" max="1555" width="10.7109375" customWidth="1"/>
    <col min="1556" max="1556" width="17.28515625" customWidth="1"/>
    <col min="1557" max="1557" width="10.7109375" customWidth="1"/>
    <col min="1558" max="1558" width="21" customWidth="1"/>
    <col min="1559" max="1559" width="12.85546875" bestFit="1" customWidth="1"/>
    <col min="1560" max="1560" width="11.28515625" bestFit="1" customWidth="1"/>
    <col min="1793" max="1793" width="19.42578125" customWidth="1"/>
    <col min="1794" max="1795" width="17.7109375" customWidth="1"/>
    <col min="1796" max="1796" width="20.42578125" customWidth="1"/>
    <col min="1797" max="1797" width="15" customWidth="1"/>
    <col min="1798" max="1798" width="14.7109375" customWidth="1"/>
    <col min="1799" max="1799" width="40.42578125" customWidth="1"/>
    <col min="1800" max="1800" width="16.85546875" customWidth="1"/>
    <col min="1801" max="1801" width="18.42578125" customWidth="1"/>
    <col min="1802" max="1802" width="13.28515625" customWidth="1"/>
    <col min="1803" max="1803" width="8.28515625" customWidth="1"/>
    <col min="1804" max="1804" width="10.7109375" customWidth="1"/>
    <col min="1805" max="1805" width="5.42578125" customWidth="1"/>
    <col min="1806" max="1806" width="23" customWidth="1"/>
    <col min="1807" max="1807" width="10.7109375" customWidth="1"/>
    <col min="1808" max="1808" width="15.7109375" customWidth="1"/>
    <col min="1809" max="1809" width="17.7109375" customWidth="1"/>
    <col min="1810" max="1810" width="26.28515625" customWidth="1"/>
    <col min="1811" max="1811" width="10.7109375" customWidth="1"/>
    <col min="1812" max="1812" width="17.28515625" customWidth="1"/>
    <col min="1813" max="1813" width="10.7109375" customWidth="1"/>
    <col min="1814" max="1814" width="21" customWidth="1"/>
    <col min="1815" max="1815" width="12.85546875" bestFit="1" customWidth="1"/>
    <col min="1816" max="1816" width="11.28515625" bestFit="1" customWidth="1"/>
    <col min="2049" max="2049" width="19.42578125" customWidth="1"/>
    <col min="2050" max="2051" width="17.7109375" customWidth="1"/>
    <col min="2052" max="2052" width="20.42578125" customWidth="1"/>
    <col min="2053" max="2053" width="15" customWidth="1"/>
    <col min="2054" max="2054" width="14.7109375" customWidth="1"/>
    <col min="2055" max="2055" width="40.42578125" customWidth="1"/>
    <col min="2056" max="2056" width="16.85546875" customWidth="1"/>
    <col min="2057" max="2057" width="18.42578125" customWidth="1"/>
    <col min="2058" max="2058" width="13.28515625" customWidth="1"/>
    <col min="2059" max="2059" width="8.28515625" customWidth="1"/>
    <col min="2060" max="2060" width="10.7109375" customWidth="1"/>
    <col min="2061" max="2061" width="5.42578125" customWidth="1"/>
    <col min="2062" max="2062" width="23" customWidth="1"/>
    <col min="2063" max="2063" width="10.7109375" customWidth="1"/>
    <col min="2064" max="2064" width="15.7109375" customWidth="1"/>
    <col min="2065" max="2065" width="17.7109375" customWidth="1"/>
    <col min="2066" max="2066" width="26.28515625" customWidth="1"/>
    <col min="2067" max="2067" width="10.7109375" customWidth="1"/>
    <col min="2068" max="2068" width="17.28515625" customWidth="1"/>
    <col min="2069" max="2069" width="10.7109375" customWidth="1"/>
    <col min="2070" max="2070" width="21" customWidth="1"/>
    <col min="2071" max="2071" width="12.85546875" bestFit="1" customWidth="1"/>
    <col min="2072" max="2072" width="11.28515625" bestFit="1" customWidth="1"/>
    <col min="2305" max="2305" width="19.42578125" customWidth="1"/>
    <col min="2306" max="2307" width="17.7109375" customWidth="1"/>
    <col min="2308" max="2308" width="20.42578125" customWidth="1"/>
    <col min="2309" max="2309" width="15" customWidth="1"/>
    <col min="2310" max="2310" width="14.7109375" customWidth="1"/>
    <col min="2311" max="2311" width="40.42578125" customWidth="1"/>
    <col min="2312" max="2312" width="16.85546875" customWidth="1"/>
    <col min="2313" max="2313" width="18.42578125" customWidth="1"/>
    <col min="2314" max="2314" width="13.28515625" customWidth="1"/>
    <col min="2315" max="2315" width="8.28515625" customWidth="1"/>
    <col min="2316" max="2316" width="10.7109375" customWidth="1"/>
    <col min="2317" max="2317" width="5.42578125" customWidth="1"/>
    <col min="2318" max="2318" width="23" customWidth="1"/>
    <col min="2319" max="2319" width="10.7109375" customWidth="1"/>
    <col min="2320" max="2320" width="15.7109375" customWidth="1"/>
    <col min="2321" max="2321" width="17.7109375" customWidth="1"/>
    <col min="2322" max="2322" width="26.28515625" customWidth="1"/>
    <col min="2323" max="2323" width="10.7109375" customWidth="1"/>
    <col min="2324" max="2324" width="17.28515625" customWidth="1"/>
    <col min="2325" max="2325" width="10.7109375" customWidth="1"/>
    <col min="2326" max="2326" width="21" customWidth="1"/>
    <col min="2327" max="2327" width="12.85546875" bestFit="1" customWidth="1"/>
    <col min="2328" max="2328" width="11.28515625" bestFit="1" customWidth="1"/>
    <col min="2561" max="2561" width="19.42578125" customWidth="1"/>
    <col min="2562" max="2563" width="17.7109375" customWidth="1"/>
    <col min="2564" max="2564" width="20.42578125" customWidth="1"/>
    <col min="2565" max="2565" width="15" customWidth="1"/>
    <col min="2566" max="2566" width="14.7109375" customWidth="1"/>
    <col min="2567" max="2567" width="40.42578125" customWidth="1"/>
    <col min="2568" max="2568" width="16.85546875" customWidth="1"/>
    <col min="2569" max="2569" width="18.42578125" customWidth="1"/>
    <col min="2570" max="2570" width="13.28515625" customWidth="1"/>
    <col min="2571" max="2571" width="8.28515625" customWidth="1"/>
    <col min="2572" max="2572" width="10.7109375" customWidth="1"/>
    <col min="2573" max="2573" width="5.42578125" customWidth="1"/>
    <col min="2574" max="2574" width="23" customWidth="1"/>
    <col min="2575" max="2575" width="10.7109375" customWidth="1"/>
    <col min="2576" max="2576" width="15.7109375" customWidth="1"/>
    <col min="2577" max="2577" width="17.7109375" customWidth="1"/>
    <col min="2578" max="2578" width="26.28515625" customWidth="1"/>
    <col min="2579" max="2579" width="10.7109375" customWidth="1"/>
    <col min="2580" max="2580" width="17.28515625" customWidth="1"/>
    <col min="2581" max="2581" width="10.7109375" customWidth="1"/>
    <col min="2582" max="2582" width="21" customWidth="1"/>
    <col min="2583" max="2583" width="12.85546875" bestFit="1" customWidth="1"/>
    <col min="2584" max="2584" width="11.28515625" bestFit="1" customWidth="1"/>
    <col min="2817" max="2817" width="19.42578125" customWidth="1"/>
    <col min="2818" max="2819" width="17.7109375" customWidth="1"/>
    <col min="2820" max="2820" width="20.42578125" customWidth="1"/>
    <col min="2821" max="2821" width="15" customWidth="1"/>
    <col min="2822" max="2822" width="14.7109375" customWidth="1"/>
    <col min="2823" max="2823" width="40.42578125" customWidth="1"/>
    <col min="2824" max="2824" width="16.85546875" customWidth="1"/>
    <col min="2825" max="2825" width="18.42578125" customWidth="1"/>
    <col min="2826" max="2826" width="13.28515625" customWidth="1"/>
    <col min="2827" max="2827" width="8.28515625" customWidth="1"/>
    <col min="2828" max="2828" width="10.7109375" customWidth="1"/>
    <col min="2829" max="2829" width="5.42578125" customWidth="1"/>
    <col min="2830" max="2830" width="23" customWidth="1"/>
    <col min="2831" max="2831" width="10.7109375" customWidth="1"/>
    <col min="2832" max="2832" width="15.7109375" customWidth="1"/>
    <col min="2833" max="2833" width="17.7109375" customWidth="1"/>
    <col min="2834" max="2834" width="26.28515625" customWidth="1"/>
    <col min="2835" max="2835" width="10.7109375" customWidth="1"/>
    <col min="2836" max="2836" width="17.28515625" customWidth="1"/>
    <col min="2837" max="2837" width="10.7109375" customWidth="1"/>
    <col min="2838" max="2838" width="21" customWidth="1"/>
    <col min="2839" max="2839" width="12.85546875" bestFit="1" customWidth="1"/>
    <col min="2840" max="2840" width="11.28515625" bestFit="1" customWidth="1"/>
    <col min="3073" max="3073" width="19.42578125" customWidth="1"/>
    <col min="3074" max="3075" width="17.7109375" customWidth="1"/>
    <col min="3076" max="3076" width="20.42578125" customWidth="1"/>
    <col min="3077" max="3077" width="15" customWidth="1"/>
    <col min="3078" max="3078" width="14.7109375" customWidth="1"/>
    <col min="3079" max="3079" width="40.42578125" customWidth="1"/>
    <col min="3080" max="3080" width="16.85546875" customWidth="1"/>
    <col min="3081" max="3081" width="18.42578125" customWidth="1"/>
    <col min="3082" max="3082" width="13.28515625" customWidth="1"/>
    <col min="3083" max="3083" width="8.28515625" customWidth="1"/>
    <col min="3084" max="3084" width="10.7109375" customWidth="1"/>
    <col min="3085" max="3085" width="5.42578125" customWidth="1"/>
    <col min="3086" max="3086" width="23" customWidth="1"/>
    <col min="3087" max="3087" width="10.7109375" customWidth="1"/>
    <col min="3088" max="3088" width="15.7109375" customWidth="1"/>
    <col min="3089" max="3089" width="17.7109375" customWidth="1"/>
    <col min="3090" max="3090" width="26.28515625" customWidth="1"/>
    <col min="3091" max="3091" width="10.7109375" customWidth="1"/>
    <col min="3092" max="3092" width="17.28515625" customWidth="1"/>
    <col min="3093" max="3093" width="10.7109375" customWidth="1"/>
    <col min="3094" max="3094" width="21" customWidth="1"/>
    <col min="3095" max="3095" width="12.85546875" bestFit="1" customWidth="1"/>
    <col min="3096" max="3096" width="11.28515625" bestFit="1" customWidth="1"/>
    <col min="3329" max="3329" width="19.42578125" customWidth="1"/>
    <col min="3330" max="3331" width="17.7109375" customWidth="1"/>
    <col min="3332" max="3332" width="20.42578125" customWidth="1"/>
    <col min="3333" max="3333" width="15" customWidth="1"/>
    <col min="3334" max="3334" width="14.7109375" customWidth="1"/>
    <col min="3335" max="3335" width="40.42578125" customWidth="1"/>
    <col min="3336" max="3336" width="16.85546875" customWidth="1"/>
    <col min="3337" max="3337" width="18.42578125" customWidth="1"/>
    <col min="3338" max="3338" width="13.28515625" customWidth="1"/>
    <col min="3339" max="3339" width="8.28515625" customWidth="1"/>
    <col min="3340" max="3340" width="10.7109375" customWidth="1"/>
    <col min="3341" max="3341" width="5.42578125" customWidth="1"/>
    <col min="3342" max="3342" width="23" customWidth="1"/>
    <col min="3343" max="3343" width="10.7109375" customWidth="1"/>
    <col min="3344" max="3344" width="15.7109375" customWidth="1"/>
    <col min="3345" max="3345" width="17.7109375" customWidth="1"/>
    <col min="3346" max="3346" width="26.28515625" customWidth="1"/>
    <col min="3347" max="3347" width="10.7109375" customWidth="1"/>
    <col min="3348" max="3348" width="17.28515625" customWidth="1"/>
    <col min="3349" max="3349" width="10.7109375" customWidth="1"/>
    <col min="3350" max="3350" width="21" customWidth="1"/>
    <col min="3351" max="3351" width="12.85546875" bestFit="1" customWidth="1"/>
    <col min="3352" max="3352" width="11.28515625" bestFit="1" customWidth="1"/>
    <col min="3585" max="3585" width="19.42578125" customWidth="1"/>
    <col min="3586" max="3587" width="17.7109375" customWidth="1"/>
    <col min="3588" max="3588" width="20.42578125" customWidth="1"/>
    <col min="3589" max="3589" width="15" customWidth="1"/>
    <col min="3590" max="3590" width="14.7109375" customWidth="1"/>
    <col min="3591" max="3591" width="40.42578125" customWidth="1"/>
    <col min="3592" max="3592" width="16.85546875" customWidth="1"/>
    <col min="3593" max="3593" width="18.42578125" customWidth="1"/>
    <col min="3594" max="3594" width="13.28515625" customWidth="1"/>
    <col min="3595" max="3595" width="8.28515625" customWidth="1"/>
    <col min="3596" max="3596" width="10.7109375" customWidth="1"/>
    <col min="3597" max="3597" width="5.42578125" customWidth="1"/>
    <col min="3598" max="3598" width="23" customWidth="1"/>
    <col min="3599" max="3599" width="10.7109375" customWidth="1"/>
    <col min="3600" max="3600" width="15.7109375" customWidth="1"/>
    <col min="3601" max="3601" width="17.7109375" customWidth="1"/>
    <col min="3602" max="3602" width="26.28515625" customWidth="1"/>
    <col min="3603" max="3603" width="10.7109375" customWidth="1"/>
    <col min="3604" max="3604" width="17.28515625" customWidth="1"/>
    <col min="3605" max="3605" width="10.7109375" customWidth="1"/>
    <col min="3606" max="3606" width="21" customWidth="1"/>
    <col min="3607" max="3607" width="12.85546875" bestFit="1" customWidth="1"/>
    <col min="3608" max="3608" width="11.28515625" bestFit="1" customWidth="1"/>
    <col min="3841" max="3841" width="19.42578125" customWidth="1"/>
    <col min="3842" max="3843" width="17.7109375" customWidth="1"/>
    <col min="3844" max="3844" width="20.42578125" customWidth="1"/>
    <col min="3845" max="3845" width="15" customWidth="1"/>
    <col min="3846" max="3846" width="14.7109375" customWidth="1"/>
    <col min="3847" max="3847" width="40.42578125" customWidth="1"/>
    <col min="3848" max="3848" width="16.85546875" customWidth="1"/>
    <col min="3849" max="3849" width="18.42578125" customWidth="1"/>
    <col min="3850" max="3850" width="13.28515625" customWidth="1"/>
    <col min="3851" max="3851" width="8.28515625" customWidth="1"/>
    <col min="3852" max="3852" width="10.7109375" customWidth="1"/>
    <col min="3853" max="3853" width="5.42578125" customWidth="1"/>
    <col min="3854" max="3854" width="23" customWidth="1"/>
    <col min="3855" max="3855" width="10.7109375" customWidth="1"/>
    <col min="3856" max="3856" width="15.7109375" customWidth="1"/>
    <col min="3857" max="3857" width="17.7109375" customWidth="1"/>
    <col min="3858" max="3858" width="26.28515625" customWidth="1"/>
    <col min="3859" max="3859" width="10.7109375" customWidth="1"/>
    <col min="3860" max="3860" width="17.28515625" customWidth="1"/>
    <col min="3861" max="3861" width="10.7109375" customWidth="1"/>
    <col min="3862" max="3862" width="21" customWidth="1"/>
    <col min="3863" max="3863" width="12.85546875" bestFit="1" customWidth="1"/>
    <col min="3864" max="3864" width="11.28515625" bestFit="1" customWidth="1"/>
    <col min="4097" max="4097" width="19.42578125" customWidth="1"/>
    <col min="4098" max="4099" width="17.7109375" customWidth="1"/>
    <col min="4100" max="4100" width="20.42578125" customWidth="1"/>
    <col min="4101" max="4101" width="15" customWidth="1"/>
    <col min="4102" max="4102" width="14.7109375" customWidth="1"/>
    <col min="4103" max="4103" width="40.42578125" customWidth="1"/>
    <col min="4104" max="4104" width="16.85546875" customWidth="1"/>
    <col min="4105" max="4105" width="18.42578125" customWidth="1"/>
    <col min="4106" max="4106" width="13.28515625" customWidth="1"/>
    <col min="4107" max="4107" width="8.28515625" customWidth="1"/>
    <col min="4108" max="4108" width="10.7109375" customWidth="1"/>
    <col min="4109" max="4109" width="5.42578125" customWidth="1"/>
    <col min="4110" max="4110" width="23" customWidth="1"/>
    <col min="4111" max="4111" width="10.7109375" customWidth="1"/>
    <col min="4112" max="4112" width="15.7109375" customWidth="1"/>
    <col min="4113" max="4113" width="17.7109375" customWidth="1"/>
    <col min="4114" max="4114" width="26.28515625" customWidth="1"/>
    <col min="4115" max="4115" width="10.7109375" customWidth="1"/>
    <col min="4116" max="4116" width="17.28515625" customWidth="1"/>
    <col min="4117" max="4117" width="10.7109375" customWidth="1"/>
    <col min="4118" max="4118" width="21" customWidth="1"/>
    <col min="4119" max="4119" width="12.85546875" bestFit="1" customWidth="1"/>
    <col min="4120" max="4120" width="11.28515625" bestFit="1" customWidth="1"/>
    <col min="4353" max="4353" width="19.42578125" customWidth="1"/>
    <col min="4354" max="4355" width="17.7109375" customWidth="1"/>
    <col min="4356" max="4356" width="20.42578125" customWidth="1"/>
    <col min="4357" max="4357" width="15" customWidth="1"/>
    <col min="4358" max="4358" width="14.7109375" customWidth="1"/>
    <col min="4359" max="4359" width="40.42578125" customWidth="1"/>
    <col min="4360" max="4360" width="16.85546875" customWidth="1"/>
    <col min="4361" max="4361" width="18.42578125" customWidth="1"/>
    <col min="4362" max="4362" width="13.28515625" customWidth="1"/>
    <col min="4363" max="4363" width="8.28515625" customWidth="1"/>
    <col min="4364" max="4364" width="10.7109375" customWidth="1"/>
    <col min="4365" max="4365" width="5.42578125" customWidth="1"/>
    <col min="4366" max="4366" width="23" customWidth="1"/>
    <col min="4367" max="4367" width="10.7109375" customWidth="1"/>
    <col min="4368" max="4368" width="15.7109375" customWidth="1"/>
    <col min="4369" max="4369" width="17.7109375" customWidth="1"/>
    <col min="4370" max="4370" width="26.28515625" customWidth="1"/>
    <col min="4371" max="4371" width="10.7109375" customWidth="1"/>
    <col min="4372" max="4372" width="17.28515625" customWidth="1"/>
    <col min="4373" max="4373" width="10.7109375" customWidth="1"/>
    <col min="4374" max="4374" width="21" customWidth="1"/>
    <col min="4375" max="4375" width="12.85546875" bestFit="1" customWidth="1"/>
    <col min="4376" max="4376" width="11.28515625" bestFit="1" customWidth="1"/>
    <col min="4609" max="4609" width="19.42578125" customWidth="1"/>
    <col min="4610" max="4611" width="17.7109375" customWidth="1"/>
    <col min="4612" max="4612" width="20.42578125" customWidth="1"/>
    <col min="4613" max="4613" width="15" customWidth="1"/>
    <col min="4614" max="4614" width="14.7109375" customWidth="1"/>
    <col min="4615" max="4615" width="40.42578125" customWidth="1"/>
    <col min="4616" max="4616" width="16.85546875" customWidth="1"/>
    <col min="4617" max="4617" width="18.42578125" customWidth="1"/>
    <col min="4618" max="4618" width="13.28515625" customWidth="1"/>
    <col min="4619" max="4619" width="8.28515625" customWidth="1"/>
    <col min="4620" max="4620" width="10.7109375" customWidth="1"/>
    <col min="4621" max="4621" width="5.42578125" customWidth="1"/>
    <col min="4622" max="4622" width="23" customWidth="1"/>
    <col min="4623" max="4623" width="10.7109375" customWidth="1"/>
    <col min="4624" max="4624" width="15.7109375" customWidth="1"/>
    <col min="4625" max="4625" width="17.7109375" customWidth="1"/>
    <col min="4626" max="4626" width="26.28515625" customWidth="1"/>
    <col min="4627" max="4627" width="10.7109375" customWidth="1"/>
    <col min="4628" max="4628" width="17.28515625" customWidth="1"/>
    <col min="4629" max="4629" width="10.7109375" customWidth="1"/>
    <col min="4630" max="4630" width="21" customWidth="1"/>
    <col min="4631" max="4631" width="12.85546875" bestFit="1" customWidth="1"/>
    <col min="4632" max="4632" width="11.28515625" bestFit="1" customWidth="1"/>
    <col min="4865" max="4865" width="19.42578125" customWidth="1"/>
    <col min="4866" max="4867" width="17.7109375" customWidth="1"/>
    <col min="4868" max="4868" width="20.42578125" customWidth="1"/>
    <col min="4869" max="4869" width="15" customWidth="1"/>
    <col min="4870" max="4870" width="14.7109375" customWidth="1"/>
    <col min="4871" max="4871" width="40.42578125" customWidth="1"/>
    <col min="4872" max="4872" width="16.85546875" customWidth="1"/>
    <col min="4873" max="4873" width="18.42578125" customWidth="1"/>
    <col min="4874" max="4874" width="13.28515625" customWidth="1"/>
    <col min="4875" max="4875" width="8.28515625" customWidth="1"/>
    <col min="4876" max="4876" width="10.7109375" customWidth="1"/>
    <col min="4877" max="4877" width="5.42578125" customWidth="1"/>
    <col min="4878" max="4878" width="23" customWidth="1"/>
    <col min="4879" max="4879" width="10.7109375" customWidth="1"/>
    <col min="4880" max="4880" width="15.7109375" customWidth="1"/>
    <col min="4881" max="4881" width="17.7109375" customWidth="1"/>
    <col min="4882" max="4882" width="26.28515625" customWidth="1"/>
    <col min="4883" max="4883" width="10.7109375" customWidth="1"/>
    <col min="4884" max="4884" width="17.28515625" customWidth="1"/>
    <col min="4885" max="4885" width="10.7109375" customWidth="1"/>
    <col min="4886" max="4886" width="21" customWidth="1"/>
    <col min="4887" max="4887" width="12.85546875" bestFit="1" customWidth="1"/>
    <col min="4888" max="4888" width="11.28515625" bestFit="1" customWidth="1"/>
    <col min="5121" max="5121" width="19.42578125" customWidth="1"/>
    <col min="5122" max="5123" width="17.7109375" customWidth="1"/>
    <col min="5124" max="5124" width="20.42578125" customWidth="1"/>
    <col min="5125" max="5125" width="15" customWidth="1"/>
    <col min="5126" max="5126" width="14.7109375" customWidth="1"/>
    <col min="5127" max="5127" width="40.42578125" customWidth="1"/>
    <col min="5128" max="5128" width="16.85546875" customWidth="1"/>
    <col min="5129" max="5129" width="18.42578125" customWidth="1"/>
    <col min="5130" max="5130" width="13.28515625" customWidth="1"/>
    <col min="5131" max="5131" width="8.28515625" customWidth="1"/>
    <col min="5132" max="5132" width="10.7109375" customWidth="1"/>
    <col min="5133" max="5133" width="5.42578125" customWidth="1"/>
    <col min="5134" max="5134" width="23" customWidth="1"/>
    <col min="5135" max="5135" width="10.7109375" customWidth="1"/>
    <col min="5136" max="5136" width="15.7109375" customWidth="1"/>
    <col min="5137" max="5137" width="17.7109375" customWidth="1"/>
    <col min="5138" max="5138" width="26.28515625" customWidth="1"/>
    <col min="5139" max="5139" width="10.7109375" customWidth="1"/>
    <col min="5140" max="5140" width="17.28515625" customWidth="1"/>
    <col min="5141" max="5141" width="10.7109375" customWidth="1"/>
    <col min="5142" max="5142" width="21" customWidth="1"/>
    <col min="5143" max="5143" width="12.85546875" bestFit="1" customWidth="1"/>
    <col min="5144" max="5144" width="11.28515625" bestFit="1" customWidth="1"/>
    <col min="5377" max="5377" width="19.42578125" customWidth="1"/>
    <col min="5378" max="5379" width="17.7109375" customWidth="1"/>
    <col min="5380" max="5380" width="20.42578125" customWidth="1"/>
    <col min="5381" max="5381" width="15" customWidth="1"/>
    <col min="5382" max="5382" width="14.7109375" customWidth="1"/>
    <col min="5383" max="5383" width="40.42578125" customWidth="1"/>
    <col min="5384" max="5384" width="16.85546875" customWidth="1"/>
    <col min="5385" max="5385" width="18.42578125" customWidth="1"/>
    <col min="5386" max="5386" width="13.28515625" customWidth="1"/>
    <col min="5387" max="5387" width="8.28515625" customWidth="1"/>
    <col min="5388" max="5388" width="10.7109375" customWidth="1"/>
    <col min="5389" max="5389" width="5.42578125" customWidth="1"/>
    <col min="5390" max="5390" width="23" customWidth="1"/>
    <col min="5391" max="5391" width="10.7109375" customWidth="1"/>
    <col min="5392" max="5392" width="15.7109375" customWidth="1"/>
    <col min="5393" max="5393" width="17.7109375" customWidth="1"/>
    <col min="5394" max="5394" width="26.28515625" customWidth="1"/>
    <col min="5395" max="5395" width="10.7109375" customWidth="1"/>
    <col min="5396" max="5396" width="17.28515625" customWidth="1"/>
    <col min="5397" max="5397" width="10.7109375" customWidth="1"/>
    <col min="5398" max="5398" width="21" customWidth="1"/>
    <col min="5399" max="5399" width="12.85546875" bestFit="1" customWidth="1"/>
    <col min="5400" max="5400" width="11.28515625" bestFit="1" customWidth="1"/>
    <col min="5633" max="5633" width="19.42578125" customWidth="1"/>
    <col min="5634" max="5635" width="17.7109375" customWidth="1"/>
    <col min="5636" max="5636" width="20.42578125" customWidth="1"/>
    <col min="5637" max="5637" width="15" customWidth="1"/>
    <col min="5638" max="5638" width="14.7109375" customWidth="1"/>
    <col min="5639" max="5639" width="40.42578125" customWidth="1"/>
    <col min="5640" max="5640" width="16.85546875" customWidth="1"/>
    <col min="5641" max="5641" width="18.42578125" customWidth="1"/>
    <col min="5642" max="5642" width="13.28515625" customWidth="1"/>
    <col min="5643" max="5643" width="8.28515625" customWidth="1"/>
    <col min="5644" max="5644" width="10.7109375" customWidth="1"/>
    <col min="5645" max="5645" width="5.42578125" customWidth="1"/>
    <col min="5646" max="5646" width="23" customWidth="1"/>
    <col min="5647" max="5647" width="10.7109375" customWidth="1"/>
    <col min="5648" max="5648" width="15.7109375" customWidth="1"/>
    <col min="5649" max="5649" width="17.7109375" customWidth="1"/>
    <col min="5650" max="5650" width="26.28515625" customWidth="1"/>
    <col min="5651" max="5651" width="10.7109375" customWidth="1"/>
    <col min="5652" max="5652" width="17.28515625" customWidth="1"/>
    <col min="5653" max="5653" width="10.7109375" customWidth="1"/>
    <col min="5654" max="5654" width="21" customWidth="1"/>
    <col min="5655" max="5655" width="12.85546875" bestFit="1" customWidth="1"/>
    <col min="5656" max="5656" width="11.28515625" bestFit="1" customWidth="1"/>
    <col min="5889" max="5889" width="19.42578125" customWidth="1"/>
    <col min="5890" max="5891" width="17.7109375" customWidth="1"/>
    <col min="5892" max="5892" width="20.42578125" customWidth="1"/>
    <col min="5893" max="5893" width="15" customWidth="1"/>
    <col min="5894" max="5894" width="14.7109375" customWidth="1"/>
    <col min="5895" max="5895" width="40.42578125" customWidth="1"/>
    <col min="5896" max="5896" width="16.85546875" customWidth="1"/>
    <col min="5897" max="5897" width="18.42578125" customWidth="1"/>
    <col min="5898" max="5898" width="13.28515625" customWidth="1"/>
    <col min="5899" max="5899" width="8.28515625" customWidth="1"/>
    <col min="5900" max="5900" width="10.7109375" customWidth="1"/>
    <col min="5901" max="5901" width="5.42578125" customWidth="1"/>
    <col min="5902" max="5902" width="23" customWidth="1"/>
    <col min="5903" max="5903" width="10.7109375" customWidth="1"/>
    <col min="5904" max="5904" width="15.7109375" customWidth="1"/>
    <col min="5905" max="5905" width="17.7109375" customWidth="1"/>
    <col min="5906" max="5906" width="26.28515625" customWidth="1"/>
    <col min="5907" max="5907" width="10.7109375" customWidth="1"/>
    <col min="5908" max="5908" width="17.28515625" customWidth="1"/>
    <col min="5909" max="5909" width="10.7109375" customWidth="1"/>
    <col min="5910" max="5910" width="21" customWidth="1"/>
    <col min="5911" max="5911" width="12.85546875" bestFit="1" customWidth="1"/>
    <col min="5912" max="5912" width="11.28515625" bestFit="1" customWidth="1"/>
    <col min="6145" max="6145" width="19.42578125" customWidth="1"/>
    <col min="6146" max="6147" width="17.7109375" customWidth="1"/>
    <col min="6148" max="6148" width="20.42578125" customWidth="1"/>
    <col min="6149" max="6149" width="15" customWidth="1"/>
    <col min="6150" max="6150" width="14.7109375" customWidth="1"/>
    <col min="6151" max="6151" width="40.42578125" customWidth="1"/>
    <col min="6152" max="6152" width="16.85546875" customWidth="1"/>
    <col min="6153" max="6153" width="18.42578125" customWidth="1"/>
    <col min="6154" max="6154" width="13.28515625" customWidth="1"/>
    <col min="6155" max="6155" width="8.28515625" customWidth="1"/>
    <col min="6156" max="6156" width="10.7109375" customWidth="1"/>
    <col min="6157" max="6157" width="5.42578125" customWidth="1"/>
    <col min="6158" max="6158" width="23" customWidth="1"/>
    <col min="6159" max="6159" width="10.7109375" customWidth="1"/>
    <col min="6160" max="6160" width="15.7109375" customWidth="1"/>
    <col min="6161" max="6161" width="17.7109375" customWidth="1"/>
    <col min="6162" max="6162" width="26.28515625" customWidth="1"/>
    <col min="6163" max="6163" width="10.7109375" customWidth="1"/>
    <col min="6164" max="6164" width="17.28515625" customWidth="1"/>
    <col min="6165" max="6165" width="10.7109375" customWidth="1"/>
    <col min="6166" max="6166" width="21" customWidth="1"/>
    <col min="6167" max="6167" width="12.85546875" bestFit="1" customWidth="1"/>
    <col min="6168" max="6168" width="11.28515625" bestFit="1" customWidth="1"/>
    <col min="6401" max="6401" width="19.42578125" customWidth="1"/>
    <col min="6402" max="6403" width="17.7109375" customWidth="1"/>
    <col min="6404" max="6404" width="20.42578125" customWidth="1"/>
    <col min="6405" max="6405" width="15" customWidth="1"/>
    <col min="6406" max="6406" width="14.7109375" customWidth="1"/>
    <col min="6407" max="6407" width="40.42578125" customWidth="1"/>
    <col min="6408" max="6408" width="16.85546875" customWidth="1"/>
    <col min="6409" max="6409" width="18.42578125" customWidth="1"/>
    <col min="6410" max="6410" width="13.28515625" customWidth="1"/>
    <col min="6411" max="6411" width="8.28515625" customWidth="1"/>
    <col min="6412" max="6412" width="10.7109375" customWidth="1"/>
    <col min="6413" max="6413" width="5.42578125" customWidth="1"/>
    <col min="6414" max="6414" width="23" customWidth="1"/>
    <col min="6415" max="6415" width="10.7109375" customWidth="1"/>
    <col min="6416" max="6416" width="15.7109375" customWidth="1"/>
    <col min="6417" max="6417" width="17.7109375" customWidth="1"/>
    <col min="6418" max="6418" width="26.28515625" customWidth="1"/>
    <col min="6419" max="6419" width="10.7109375" customWidth="1"/>
    <col min="6420" max="6420" width="17.28515625" customWidth="1"/>
    <col min="6421" max="6421" width="10.7109375" customWidth="1"/>
    <col min="6422" max="6422" width="21" customWidth="1"/>
    <col min="6423" max="6423" width="12.85546875" bestFit="1" customWidth="1"/>
    <col min="6424" max="6424" width="11.28515625" bestFit="1" customWidth="1"/>
    <col min="6657" max="6657" width="19.42578125" customWidth="1"/>
    <col min="6658" max="6659" width="17.7109375" customWidth="1"/>
    <col min="6660" max="6660" width="20.42578125" customWidth="1"/>
    <col min="6661" max="6661" width="15" customWidth="1"/>
    <col min="6662" max="6662" width="14.7109375" customWidth="1"/>
    <col min="6663" max="6663" width="40.42578125" customWidth="1"/>
    <col min="6664" max="6664" width="16.85546875" customWidth="1"/>
    <col min="6665" max="6665" width="18.42578125" customWidth="1"/>
    <col min="6666" max="6666" width="13.28515625" customWidth="1"/>
    <col min="6667" max="6667" width="8.28515625" customWidth="1"/>
    <col min="6668" max="6668" width="10.7109375" customWidth="1"/>
    <col min="6669" max="6669" width="5.42578125" customWidth="1"/>
    <col min="6670" max="6670" width="23" customWidth="1"/>
    <col min="6671" max="6671" width="10.7109375" customWidth="1"/>
    <col min="6672" max="6672" width="15.7109375" customWidth="1"/>
    <col min="6673" max="6673" width="17.7109375" customWidth="1"/>
    <col min="6674" max="6674" width="26.28515625" customWidth="1"/>
    <col min="6675" max="6675" width="10.7109375" customWidth="1"/>
    <col min="6676" max="6676" width="17.28515625" customWidth="1"/>
    <col min="6677" max="6677" width="10.7109375" customWidth="1"/>
    <col min="6678" max="6678" width="21" customWidth="1"/>
    <col min="6679" max="6679" width="12.85546875" bestFit="1" customWidth="1"/>
    <col min="6680" max="6680" width="11.28515625" bestFit="1" customWidth="1"/>
    <col min="6913" max="6913" width="19.42578125" customWidth="1"/>
    <col min="6914" max="6915" width="17.7109375" customWidth="1"/>
    <col min="6916" max="6916" width="20.42578125" customWidth="1"/>
    <col min="6917" max="6917" width="15" customWidth="1"/>
    <col min="6918" max="6918" width="14.7109375" customWidth="1"/>
    <col min="6919" max="6919" width="40.42578125" customWidth="1"/>
    <col min="6920" max="6920" width="16.85546875" customWidth="1"/>
    <col min="6921" max="6921" width="18.42578125" customWidth="1"/>
    <col min="6922" max="6922" width="13.28515625" customWidth="1"/>
    <col min="6923" max="6923" width="8.28515625" customWidth="1"/>
    <col min="6924" max="6924" width="10.7109375" customWidth="1"/>
    <col min="6925" max="6925" width="5.42578125" customWidth="1"/>
    <col min="6926" max="6926" width="23" customWidth="1"/>
    <col min="6927" max="6927" width="10.7109375" customWidth="1"/>
    <col min="6928" max="6928" width="15.7109375" customWidth="1"/>
    <col min="6929" max="6929" width="17.7109375" customWidth="1"/>
    <col min="6930" max="6930" width="26.28515625" customWidth="1"/>
    <col min="6931" max="6931" width="10.7109375" customWidth="1"/>
    <col min="6932" max="6932" width="17.28515625" customWidth="1"/>
    <col min="6933" max="6933" width="10.7109375" customWidth="1"/>
    <col min="6934" max="6934" width="21" customWidth="1"/>
    <col min="6935" max="6935" width="12.85546875" bestFit="1" customWidth="1"/>
    <col min="6936" max="6936" width="11.28515625" bestFit="1" customWidth="1"/>
    <col min="7169" max="7169" width="19.42578125" customWidth="1"/>
    <col min="7170" max="7171" width="17.7109375" customWidth="1"/>
    <col min="7172" max="7172" width="20.42578125" customWidth="1"/>
    <col min="7173" max="7173" width="15" customWidth="1"/>
    <col min="7174" max="7174" width="14.7109375" customWidth="1"/>
    <col min="7175" max="7175" width="40.42578125" customWidth="1"/>
    <col min="7176" max="7176" width="16.85546875" customWidth="1"/>
    <col min="7177" max="7177" width="18.42578125" customWidth="1"/>
    <col min="7178" max="7178" width="13.28515625" customWidth="1"/>
    <col min="7179" max="7179" width="8.28515625" customWidth="1"/>
    <col min="7180" max="7180" width="10.7109375" customWidth="1"/>
    <col min="7181" max="7181" width="5.42578125" customWidth="1"/>
    <col min="7182" max="7182" width="23" customWidth="1"/>
    <col min="7183" max="7183" width="10.7109375" customWidth="1"/>
    <col min="7184" max="7184" width="15.7109375" customWidth="1"/>
    <col min="7185" max="7185" width="17.7109375" customWidth="1"/>
    <col min="7186" max="7186" width="26.28515625" customWidth="1"/>
    <col min="7187" max="7187" width="10.7109375" customWidth="1"/>
    <col min="7188" max="7188" width="17.28515625" customWidth="1"/>
    <col min="7189" max="7189" width="10.7109375" customWidth="1"/>
    <col min="7190" max="7190" width="21" customWidth="1"/>
    <col min="7191" max="7191" width="12.85546875" bestFit="1" customWidth="1"/>
    <col min="7192" max="7192" width="11.28515625" bestFit="1" customWidth="1"/>
    <col min="7425" max="7425" width="19.42578125" customWidth="1"/>
    <col min="7426" max="7427" width="17.7109375" customWidth="1"/>
    <col min="7428" max="7428" width="20.42578125" customWidth="1"/>
    <col min="7429" max="7429" width="15" customWidth="1"/>
    <col min="7430" max="7430" width="14.7109375" customWidth="1"/>
    <col min="7431" max="7431" width="40.42578125" customWidth="1"/>
    <col min="7432" max="7432" width="16.85546875" customWidth="1"/>
    <col min="7433" max="7433" width="18.42578125" customWidth="1"/>
    <col min="7434" max="7434" width="13.28515625" customWidth="1"/>
    <col min="7435" max="7435" width="8.28515625" customWidth="1"/>
    <col min="7436" max="7436" width="10.7109375" customWidth="1"/>
    <col min="7437" max="7437" width="5.42578125" customWidth="1"/>
    <col min="7438" max="7438" width="23" customWidth="1"/>
    <col min="7439" max="7439" width="10.7109375" customWidth="1"/>
    <col min="7440" max="7440" width="15.7109375" customWidth="1"/>
    <col min="7441" max="7441" width="17.7109375" customWidth="1"/>
    <col min="7442" max="7442" width="26.28515625" customWidth="1"/>
    <col min="7443" max="7443" width="10.7109375" customWidth="1"/>
    <col min="7444" max="7444" width="17.28515625" customWidth="1"/>
    <col min="7445" max="7445" width="10.7109375" customWidth="1"/>
    <col min="7446" max="7446" width="21" customWidth="1"/>
    <col min="7447" max="7447" width="12.85546875" bestFit="1" customWidth="1"/>
    <col min="7448" max="7448" width="11.28515625" bestFit="1" customWidth="1"/>
    <col min="7681" max="7681" width="19.42578125" customWidth="1"/>
    <col min="7682" max="7683" width="17.7109375" customWidth="1"/>
    <col min="7684" max="7684" width="20.42578125" customWidth="1"/>
    <col min="7685" max="7685" width="15" customWidth="1"/>
    <col min="7686" max="7686" width="14.7109375" customWidth="1"/>
    <col min="7687" max="7687" width="40.42578125" customWidth="1"/>
    <col min="7688" max="7688" width="16.85546875" customWidth="1"/>
    <col min="7689" max="7689" width="18.42578125" customWidth="1"/>
    <col min="7690" max="7690" width="13.28515625" customWidth="1"/>
    <col min="7691" max="7691" width="8.28515625" customWidth="1"/>
    <col min="7692" max="7692" width="10.7109375" customWidth="1"/>
    <col min="7693" max="7693" width="5.42578125" customWidth="1"/>
    <col min="7694" max="7694" width="23" customWidth="1"/>
    <col min="7695" max="7695" width="10.7109375" customWidth="1"/>
    <col min="7696" max="7696" width="15.7109375" customWidth="1"/>
    <col min="7697" max="7697" width="17.7109375" customWidth="1"/>
    <col min="7698" max="7698" width="26.28515625" customWidth="1"/>
    <col min="7699" max="7699" width="10.7109375" customWidth="1"/>
    <col min="7700" max="7700" width="17.28515625" customWidth="1"/>
    <col min="7701" max="7701" width="10.7109375" customWidth="1"/>
    <col min="7702" max="7702" width="21" customWidth="1"/>
    <col min="7703" max="7703" width="12.85546875" bestFit="1" customWidth="1"/>
    <col min="7704" max="7704" width="11.28515625" bestFit="1" customWidth="1"/>
    <col min="7937" max="7937" width="19.42578125" customWidth="1"/>
    <col min="7938" max="7939" width="17.7109375" customWidth="1"/>
    <col min="7940" max="7940" width="20.42578125" customWidth="1"/>
    <col min="7941" max="7941" width="15" customWidth="1"/>
    <col min="7942" max="7942" width="14.7109375" customWidth="1"/>
    <col min="7943" max="7943" width="40.42578125" customWidth="1"/>
    <col min="7944" max="7944" width="16.85546875" customWidth="1"/>
    <col min="7945" max="7945" width="18.42578125" customWidth="1"/>
    <col min="7946" max="7946" width="13.28515625" customWidth="1"/>
    <col min="7947" max="7947" width="8.28515625" customWidth="1"/>
    <col min="7948" max="7948" width="10.7109375" customWidth="1"/>
    <col min="7949" max="7949" width="5.42578125" customWidth="1"/>
    <col min="7950" max="7950" width="23" customWidth="1"/>
    <col min="7951" max="7951" width="10.7109375" customWidth="1"/>
    <col min="7952" max="7952" width="15.7109375" customWidth="1"/>
    <col min="7953" max="7953" width="17.7109375" customWidth="1"/>
    <col min="7954" max="7954" width="26.28515625" customWidth="1"/>
    <col min="7955" max="7955" width="10.7109375" customWidth="1"/>
    <col min="7956" max="7956" width="17.28515625" customWidth="1"/>
    <col min="7957" max="7957" width="10.7109375" customWidth="1"/>
    <col min="7958" max="7958" width="21" customWidth="1"/>
    <col min="7959" max="7959" width="12.85546875" bestFit="1" customWidth="1"/>
    <col min="7960" max="7960" width="11.28515625" bestFit="1" customWidth="1"/>
    <col min="8193" max="8193" width="19.42578125" customWidth="1"/>
    <col min="8194" max="8195" width="17.7109375" customWidth="1"/>
    <col min="8196" max="8196" width="20.42578125" customWidth="1"/>
    <col min="8197" max="8197" width="15" customWidth="1"/>
    <col min="8198" max="8198" width="14.7109375" customWidth="1"/>
    <col min="8199" max="8199" width="40.42578125" customWidth="1"/>
    <col min="8200" max="8200" width="16.85546875" customWidth="1"/>
    <col min="8201" max="8201" width="18.42578125" customWidth="1"/>
    <col min="8202" max="8202" width="13.28515625" customWidth="1"/>
    <col min="8203" max="8203" width="8.28515625" customWidth="1"/>
    <col min="8204" max="8204" width="10.7109375" customWidth="1"/>
    <col min="8205" max="8205" width="5.42578125" customWidth="1"/>
    <col min="8206" max="8206" width="23" customWidth="1"/>
    <col min="8207" max="8207" width="10.7109375" customWidth="1"/>
    <col min="8208" max="8208" width="15.7109375" customWidth="1"/>
    <col min="8209" max="8209" width="17.7109375" customWidth="1"/>
    <col min="8210" max="8210" width="26.28515625" customWidth="1"/>
    <col min="8211" max="8211" width="10.7109375" customWidth="1"/>
    <col min="8212" max="8212" width="17.28515625" customWidth="1"/>
    <col min="8213" max="8213" width="10.7109375" customWidth="1"/>
    <col min="8214" max="8214" width="21" customWidth="1"/>
    <col min="8215" max="8215" width="12.85546875" bestFit="1" customWidth="1"/>
    <col min="8216" max="8216" width="11.28515625" bestFit="1" customWidth="1"/>
    <col min="8449" max="8449" width="19.42578125" customWidth="1"/>
    <col min="8450" max="8451" width="17.7109375" customWidth="1"/>
    <col min="8452" max="8452" width="20.42578125" customWidth="1"/>
    <col min="8453" max="8453" width="15" customWidth="1"/>
    <col min="8454" max="8454" width="14.7109375" customWidth="1"/>
    <col min="8455" max="8455" width="40.42578125" customWidth="1"/>
    <col min="8456" max="8456" width="16.85546875" customWidth="1"/>
    <col min="8457" max="8457" width="18.42578125" customWidth="1"/>
    <col min="8458" max="8458" width="13.28515625" customWidth="1"/>
    <col min="8459" max="8459" width="8.28515625" customWidth="1"/>
    <col min="8460" max="8460" width="10.7109375" customWidth="1"/>
    <col min="8461" max="8461" width="5.42578125" customWidth="1"/>
    <col min="8462" max="8462" width="23" customWidth="1"/>
    <col min="8463" max="8463" width="10.7109375" customWidth="1"/>
    <col min="8464" max="8464" width="15.7109375" customWidth="1"/>
    <col min="8465" max="8465" width="17.7109375" customWidth="1"/>
    <col min="8466" max="8466" width="26.28515625" customWidth="1"/>
    <col min="8467" max="8467" width="10.7109375" customWidth="1"/>
    <col min="8468" max="8468" width="17.28515625" customWidth="1"/>
    <col min="8469" max="8469" width="10.7109375" customWidth="1"/>
    <col min="8470" max="8470" width="21" customWidth="1"/>
    <col min="8471" max="8471" width="12.85546875" bestFit="1" customWidth="1"/>
    <col min="8472" max="8472" width="11.28515625" bestFit="1" customWidth="1"/>
    <col min="8705" max="8705" width="19.42578125" customWidth="1"/>
    <col min="8706" max="8707" width="17.7109375" customWidth="1"/>
    <col min="8708" max="8708" width="20.42578125" customWidth="1"/>
    <col min="8709" max="8709" width="15" customWidth="1"/>
    <col min="8710" max="8710" width="14.7109375" customWidth="1"/>
    <col min="8711" max="8711" width="40.42578125" customWidth="1"/>
    <col min="8712" max="8712" width="16.85546875" customWidth="1"/>
    <col min="8713" max="8713" width="18.42578125" customWidth="1"/>
    <col min="8714" max="8714" width="13.28515625" customWidth="1"/>
    <col min="8715" max="8715" width="8.28515625" customWidth="1"/>
    <col min="8716" max="8716" width="10.7109375" customWidth="1"/>
    <col min="8717" max="8717" width="5.42578125" customWidth="1"/>
    <col min="8718" max="8718" width="23" customWidth="1"/>
    <col min="8719" max="8719" width="10.7109375" customWidth="1"/>
    <col min="8720" max="8720" width="15.7109375" customWidth="1"/>
    <col min="8721" max="8721" width="17.7109375" customWidth="1"/>
    <col min="8722" max="8722" width="26.28515625" customWidth="1"/>
    <col min="8723" max="8723" width="10.7109375" customWidth="1"/>
    <col min="8724" max="8724" width="17.28515625" customWidth="1"/>
    <col min="8725" max="8725" width="10.7109375" customWidth="1"/>
    <col min="8726" max="8726" width="21" customWidth="1"/>
    <col min="8727" max="8727" width="12.85546875" bestFit="1" customWidth="1"/>
    <col min="8728" max="8728" width="11.28515625" bestFit="1" customWidth="1"/>
    <col min="8961" max="8961" width="19.42578125" customWidth="1"/>
    <col min="8962" max="8963" width="17.7109375" customWidth="1"/>
    <col min="8964" max="8964" width="20.42578125" customWidth="1"/>
    <col min="8965" max="8965" width="15" customWidth="1"/>
    <col min="8966" max="8966" width="14.7109375" customWidth="1"/>
    <col min="8967" max="8967" width="40.42578125" customWidth="1"/>
    <col min="8968" max="8968" width="16.85546875" customWidth="1"/>
    <col min="8969" max="8969" width="18.42578125" customWidth="1"/>
    <col min="8970" max="8970" width="13.28515625" customWidth="1"/>
    <col min="8971" max="8971" width="8.28515625" customWidth="1"/>
    <col min="8972" max="8972" width="10.7109375" customWidth="1"/>
    <col min="8973" max="8973" width="5.42578125" customWidth="1"/>
    <col min="8974" max="8974" width="23" customWidth="1"/>
    <col min="8975" max="8975" width="10.7109375" customWidth="1"/>
    <col min="8976" max="8976" width="15.7109375" customWidth="1"/>
    <col min="8977" max="8977" width="17.7109375" customWidth="1"/>
    <col min="8978" max="8978" width="26.28515625" customWidth="1"/>
    <col min="8979" max="8979" width="10.7109375" customWidth="1"/>
    <col min="8980" max="8980" width="17.28515625" customWidth="1"/>
    <col min="8981" max="8981" width="10.7109375" customWidth="1"/>
    <col min="8982" max="8982" width="21" customWidth="1"/>
    <col min="8983" max="8983" width="12.85546875" bestFit="1" customWidth="1"/>
    <col min="8984" max="8984" width="11.28515625" bestFit="1" customWidth="1"/>
    <col min="9217" max="9217" width="19.42578125" customWidth="1"/>
    <col min="9218" max="9219" width="17.7109375" customWidth="1"/>
    <col min="9220" max="9220" width="20.42578125" customWidth="1"/>
    <col min="9221" max="9221" width="15" customWidth="1"/>
    <col min="9222" max="9222" width="14.7109375" customWidth="1"/>
    <col min="9223" max="9223" width="40.42578125" customWidth="1"/>
    <col min="9224" max="9224" width="16.85546875" customWidth="1"/>
    <col min="9225" max="9225" width="18.42578125" customWidth="1"/>
    <col min="9226" max="9226" width="13.28515625" customWidth="1"/>
    <col min="9227" max="9227" width="8.28515625" customWidth="1"/>
    <col min="9228" max="9228" width="10.7109375" customWidth="1"/>
    <col min="9229" max="9229" width="5.42578125" customWidth="1"/>
    <col min="9230" max="9230" width="23" customWidth="1"/>
    <col min="9231" max="9231" width="10.7109375" customWidth="1"/>
    <col min="9232" max="9232" width="15.7109375" customWidth="1"/>
    <col min="9233" max="9233" width="17.7109375" customWidth="1"/>
    <col min="9234" max="9234" width="26.28515625" customWidth="1"/>
    <col min="9235" max="9235" width="10.7109375" customWidth="1"/>
    <col min="9236" max="9236" width="17.28515625" customWidth="1"/>
    <col min="9237" max="9237" width="10.7109375" customWidth="1"/>
    <col min="9238" max="9238" width="21" customWidth="1"/>
    <col min="9239" max="9239" width="12.85546875" bestFit="1" customWidth="1"/>
    <col min="9240" max="9240" width="11.28515625" bestFit="1" customWidth="1"/>
    <col min="9473" max="9473" width="19.42578125" customWidth="1"/>
    <col min="9474" max="9475" width="17.7109375" customWidth="1"/>
    <col min="9476" max="9476" width="20.42578125" customWidth="1"/>
    <col min="9477" max="9477" width="15" customWidth="1"/>
    <col min="9478" max="9478" width="14.7109375" customWidth="1"/>
    <col min="9479" max="9479" width="40.42578125" customWidth="1"/>
    <col min="9480" max="9480" width="16.85546875" customWidth="1"/>
    <col min="9481" max="9481" width="18.42578125" customWidth="1"/>
    <col min="9482" max="9482" width="13.28515625" customWidth="1"/>
    <col min="9483" max="9483" width="8.28515625" customWidth="1"/>
    <col min="9484" max="9484" width="10.7109375" customWidth="1"/>
    <col min="9485" max="9485" width="5.42578125" customWidth="1"/>
    <col min="9486" max="9486" width="23" customWidth="1"/>
    <col min="9487" max="9487" width="10.7109375" customWidth="1"/>
    <col min="9488" max="9488" width="15.7109375" customWidth="1"/>
    <col min="9489" max="9489" width="17.7109375" customWidth="1"/>
    <col min="9490" max="9490" width="26.28515625" customWidth="1"/>
    <col min="9491" max="9491" width="10.7109375" customWidth="1"/>
    <col min="9492" max="9492" width="17.28515625" customWidth="1"/>
    <col min="9493" max="9493" width="10.7109375" customWidth="1"/>
    <col min="9494" max="9494" width="21" customWidth="1"/>
    <col min="9495" max="9495" width="12.85546875" bestFit="1" customWidth="1"/>
    <col min="9496" max="9496" width="11.28515625" bestFit="1" customWidth="1"/>
    <col min="9729" max="9729" width="19.42578125" customWidth="1"/>
    <col min="9730" max="9731" width="17.7109375" customWidth="1"/>
    <col min="9732" max="9732" width="20.42578125" customWidth="1"/>
    <col min="9733" max="9733" width="15" customWidth="1"/>
    <col min="9734" max="9734" width="14.7109375" customWidth="1"/>
    <col min="9735" max="9735" width="40.42578125" customWidth="1"/>
    <col min="9736" max="9736" width="16.85546875" customWidth="1"/>
    <col min="9737" max="9737" width="18.42578125" customWidth="1"/>
    <col min="9738" max="9738" width="13.28515625" customWidth="1"/>
    <col min="9739" max="9739" width="8.28515625" customWidth="1"/>
    <col min="9740" max="9740" width="10.7109375" customWidth="1"/>
    <col min="9741" max="9741" width="5.42578125" customWidth="1"/>
    <col min="9742" max="9742" width="23" customWidth="1"/>
    <col min="9743" max="9743" width="10.7109375" customWidth="1"/>
    <col min="9744" max="9744" width="15.7109375" customWidth="1"/>
    <col min="9745" max="9745" width="17.7109375" customWidth="1"/>
    <col min="9746" max="9746" width="26.28515625" customWidth="1"/>
    <col min="9747" max="9747" width="10.7109375" customWidth="1"/>
    <col min="9748" max="9748" width="17.28515625" customWidth="1"/>
    <col min="9749" max="9749" width="10.7109375" customWidth="1"/>
    <col min="9750" max="9750" width="21" customWidth="1"/>
    <col min="9751" max="9751" width="12.85546875" bestFit="1" customWidth="1"/>
    <col min="9752" max="9752" width="11.28515625" bestFit="1" customWidth="1"/>
    <col min="9985" max="9985" width="19.42578125" customWidth="1"/>
    <col min="9986" max="9987" width="17.7109375" customWidth="1"/>
    <col min="9988" max="9988" width="20.42578125" customWidth="1"/>
    <col min="9989" max="9989" width="15" customWidth="1"/>
    <col min="9990" max="9990" width="14.7109375" customWidth="1"/>
    <col min="9991" max="9991" width="40.42578125" customWidth="1"/>
    <col min="9992" max="9992" width="16.85546875" customWidth="1"/>
    <col min="9993" max="9993" width="18.42578125" customWidth="1"/>
    <col min="9994" max="9994" width="13.28515625" customWidth="1"/>
    <col min="9995" max="9995" width="8.28515625" customWidth="1"/>
    <col min="9996" max="9996" width="10.7109375" customWidth="1"/>
    <col min="9997" max="9997" width="5.42578125" customWidth="1"/>
    <col min="9998" max="9998" width="23" customWidth="1"/>
    <col min="9999" max="9999" width="10.7109375" customWidth="1"/>
    <col min="10000" max="10000" width="15.7109375" customWidth="1"/>
    <col min="10001" max="10001" width="17.7109375" customWidth="1"/>
    <col min="10002" max="10002" width="26.28515625" customWidth="1"/>
    <col min="10003" max="10003" width="10.7109375" customWidth="1"/>
    <col min="10004" max="10004" width="17.28515625" customWidth="1"/>
    <col min="10005" max="10005" width="10.7109375" customWidth="1"/>
    <col min="10006" max="10006" width="21" customWidth="1"/>
    <col min="10007" max="10007" width="12.85546875" bestFit="1" customWidth="1"/>
    <col min="10008" max="10008" width="11.28515625" bestFit="1" customWidth="1"/>
    <col min="10241" max="10241" width="19.42578125" customWidth="1"/>
    <col min="10242" max="10243" width="17.7109375" customWidth="1"/>
    <col min="10244" max="10244" width="20.42578125" customWidth="1"/>
    <col min="10245" max="10245" width="15" customWidth="1"/>
    <col min="10246" max="10246" width="14.7109375" customWidth="1"/>
    <col min="10247" max="10247" width="40.42578125" customWidth="1"/>
    <col min="10248" max="10248" width="16.85546875" customWidth="1"/>
    <col min="10249" max="10249" width="18.42578125" customWidth="1"/>
    <col min="10250" max="10250" width="13.28515625" customWidth="1"/>
    <col min="10251" max="10251" width="8.28515625" customWidth="1"/>
    <col min="10252" max="10252" width="10.7109375" customWidth="1"/>
    <col min="10253" max="10253" width="5.42578125" customWidth="1"/>
    <col min="10254" max="10254" width="23" customWidth="1"/>
    <col min="10255" max="10255" width="10.7109375" customWidth="1"/>
    <col min="10256" max="10256" width="15.7109375" customWidth="1"/>
    <col min="10257" max="10257" width="17.7109375" customWidth="1"/>
    <col min="10258" max="10258" width="26.28515625" customWidth="1"/>
    <col min="10259" max="10259" width="10.7109375" customWidth="1"/>
    <col min="10260" max="10260" width="17.28515625" customWidth="1"/>
    <col min="10261" max="10261" width="10.7109375" customWidth="1"/>
    <col min="10262" max="10262" width="21" customWidth="1"/>
    <col min="10263" max="10263" width="12.85546875" bestFit="1" customWidth="1"/>
    <col min="10264" max="10264" width="11.28515625" bestFit="1" customWidth="1"/>
    <col min="10497" max="10497" width="19.42578125" customWidth="1"/>
    <col min="10498" max="10499" width="17.7109375" customWidth="1"/>
    <col min="10500" max="10500" width="20.42578125" customWidth="1"/>
    <col min="10501" max="10501" width="15" customWidth="1"/>
    <col min="10502" max="10502" width="14.7109375" customWidth="1"/>
    <col min="10503" max="10503" width="40.42578125" customWidth="1"/>
    <col min="10504" max="10504" width="16.85546875" customWidth="1"/>
    <col min="10505" max="10505" width="18.42578125" customWidth="1"/>
    <col min="10506" max="10506" width="13.28515625" customWidth="1"/>
    <col min="10507" max="10507" width="8.28515625" customWidth="1"/>
    <col min="10508" max="10508" width="10.7109375" customWidth="1"/>
    <col min="10509" max="10509" width="5.42578125" customWidth="1"/>
    <col min="10510" max="10510" width="23" customWidth="1"/>
    <col min="10511" max="10511" width="10.7109375" customWidth="1"/>
    <col min="10512" max="10512" width="15.7109375" customWidth="1"/>
    <col min="10513" max="10513" width="17.7109375" customWidth="1"/>
    <col min="10514" max="10514" width="26.28515625" customWidth="1"/>
    <col min="10515" max="10515" width="10.7109375" customWidth="1"/>
    <col min="10516" max="10516" width="17.28515625" customWidth="1"/>
    <col min="10517" max="10517" width="10.7109375" customWidth="1"/>
    <col min="10518" max="10518" width="21" customWidth="1"/>
    <col min="10519" max="10519" width="12.85546875" bestFit="1" customWidth="1"/>
    <col min="10520" max="10520" width="11.28515625" bestFit="1" customWidth="1"/>
    <col min="10753" max="10753" width="19.42578125" customWidth="1"/>
    <col min="10754" max="10755" width="17.7109375" customWidth="1"/>
    <col min="10756" max="10756" width="20.42578125" customWidth="1"/>
    <col min="10757" max="10757" width="15" customWidth="1"/>
    <col min="10758" max="10758" width="14.7109375" customWidth="1"/>
    <col min="10759" max="10759" width="40.42578125" customWidth="1"/>
    <col min="10760" max="10760" width="16.85546875" customWidth="1"/>
    <col min="10761" max="10761" width="18.42578125" customWidth="1"/>
    <col min="10762" max="10762" width="13.28515625" customWidth="1"/>
    <col min="10763" max="10763" width="8.28515625" customWidth="1"/>
    <col min="10764" max="10764" width="10.7109375" customWidth="1"/>
    <col min="10765" max="10765" width="5.42578125" customWidth="1"/>
    <col min="10766" max="10766" width="23" customWidth="1"/>
    <col min="10767" max="10767" width="10.7109375" customWidth="1"/>
    <col min="10768" max="10768" width="15.7109375" customWidth="1"/>
    <col min="10769" max="10769" width="17.7109375" customWidth="1"/>
    <col min="10770" max="10770" width="26.28515625" customWidth="1"/>
    <col min="10771" max="10771" width="10.7109375" customWidth="1"/>
    <col min="10772" max="10772" width="17.28515625" customWidth="1"/>
    <col min="10773" max="10773" width="10.7109375" customWidth="1"/>
    <col min="10774" max="10774" width="21" customWidth="1"/>
    <col min="10775" max="10775" width="12.85546875" bestFit="1" customWidth="1"/>
    <col min="10776" max="10776" width="11.28515625" bestFit="1" customWidth="1"/>
    <col min="11009" max="11009" width="19.42578125" customWidth="1"/>
    <col min="11010" max="11011" width="17.7109375" customWidth="1"/>
    <col min="11012" max="11012" width="20.42578125" customWidth="1"/>
    <col min="11013" max="11013" width="15" customWidth="1"/>
    <col min="11014" max="11014" width="14.7109375" customWidth="1"/>
    <col min="11015" max="11015" width="40.42578125" customWidth="1"/>
    <col min="11016" max="11016" width="16.85546875" customWidth="1"/>
    <col min="11017" max="11017" width="18.42578125" customWidth="1"/>
    <col min="11018" max="11018" width="13.28515625" customWidth="1"/>
    <col min="11019" max="11019" width="8.28515625" customWidth="1"/>
    <col min="11020" max="11020" width="10.7109375" customWidth="1"/>
    <col min="11021" max="11021" width="5.42578125" customWidth="1"/>
    <col min="11022" max="11022" width="23" customWidth="1"/>
    <col min="11023" max="11023" width="10.7109375" customWidth="1"/>
    <col min="11024" max="11024" width="15.7109375" customWidth="1"/>
    <col min="11025" max="11025" width="17.7109375" customWidth="1"/>
    <col min="11026" max="11026" width="26.28515625" customWidth="1"/>
    <col min="11027" max="11027" width="10.7109375" customWidth="1"/>
    <col min="11028" max="11028" width="17.28515625" customWidth="1"/>
    <col min="11029" max="11029" width="10.7109375" customWidth="1"/>
    <col min="11030" max="11030" width="21" customWidth="1"/>
    <col min="11031" max="11031" width="12.85546875" bestFit="1" customWidth="1"/>
    <col min="11032" max="11032" width="11.28515625" bestFit="1" customWidth="1"/>
    <col min="11265" max="11265" width="19.42578125" customWidth="1"/>
    <col min="11266" max="11267" width="17.7109375" customWidth="1"/>
    <col min="11268" max="11268" width="20.42578125" customWidth="1"/>
    <col min="11269" max="11269" width="15" customWidth="1"/>
    <col min="11270" max="11270" width="14.7109375" customWidth="1"/>
    <col min="11271" max="11271" width="40.42578125" customWidth="1"/>
    <col min="11272" max="11272" width="16.85546875" customWidth="1"/>
    <col min="11273" max="11273" width="18.42578125" customWidth="1"/>
    <col min="11274" max="11274" width="13.28515625" customWidth="1"/>
    <col min="11275" max="11275" width="8.28515625" customWidth="1"/>
    <col min="11276" max="11276" width="10.7109375" customWidth="1"/>
    <col min="11277" max="11277" width="5.42578125" customWidth="1"/>
    <col min="11278" max="11278" width="23" customWidth="1"/>
    <col min="11279" max="11279" width="10.7109375" customWidth="1"/>
    <col min="11280" max="11280" width="15.7109375" customWidth="1"/>
    <col min="11281" max="11281" width="17.7109375" customWidth="1"/>
    <col min="11282" max="11282" width="26.28515625" customWidth="1"/>
    <col min="11283" max="11283" width="10.7109375" customWidth="1"/>
    <col min="11284" max="11284" width="17.28515625" customWidth="1"/>
    <col min="11285" max="11285" width="10.7109375" customWidth="1"/>
    <col min="11286" max="11286" width="21" customWidth="1"/>
    <col min="11287" max="11287" width="12.85546875" bestFit="1" customWidth="1"/>
    <col min="11288" max="11288" width="11.28515625" bestFit="1" customWidth="1"/>
    <col min="11521" max="11521" width="19.42578125" customWidth="1"/>
    <col min="11522" max="11523" width="17.7109375" customWidth="1"/>
    <col min="11524" max="11524" width="20.42578125" customWidth="1"/>
    <col min="11525" max="11525" width="15" customWidth="1"/>
    <col min="11526" max="11526" width="14.7109375" customWidth="1"/>
    <col min="11527" max="11527" width="40.42578125" customWidth="1"/>
    <col min="11528" max="11528" width="16.85546875" customWidth="1"/>
    <col min="11529" max="11529" width="18.42578125" customWidth="1"/>
    <col min="11530" max="11530" width="13.28515625" customWidth="1"/>
    <col min="11531" max="11531" width="8.28515625" customWidth="1"/>
    <col min="11532" max="11532" width="10.7109375" customWidth="1"/>
    <col min="11533" max="11533" width="5.42578125" customWidth="1"/>
    <col min="11534" max="11534" width="23" customWidth="1"/>
    <col min="11535" max="11535" width="10.7109375" customWidth="1"/>
    <col min="11536" max="11536" width="15.7109375" customWidth="1"/>
    <col min="11537" max="11537" width="17.7109375" customWidth="1"/>
    <col min="11538" max="11538" width="26.28515625" customWidth="1"/>
    <col min="11539" max="11539" width="10.7109375" customWidth="1"/>
    <col min="11540" max="11540" width="17.28515625" customWidth="1"/>
    <col min="11541" max="11541" width="10.7109375" customWidth="1"/>
    <col min="11542" max="11542" width="21" customWidth="1"/>
    <col min="11543" max="11543" width="12.85546875" bestFit="1" customWidth="1"/>
    <col min="11544" max="11544" width="11.28515625" bestFit="1" customWidth="1"/>
    <col min="11777" max="11777" width="19.42578125" customWidth="1"/>
    <col min="11778" max="11779" width="17.7109375" customWidth="1"/>
    <col min="11780" max="11780" width="20.42578125" customWidth="1"/>
    <col min="11781" max="11781" width="15" customWidth="1"/>
    <col min="11782" max="11782" width="14.7109375" customWidth="1"/>
    <col min="11783" max="11783" width="40.42578125" customWidth="1"/>
    <col min="11784" max="11784" width="16.85546875" customWidth="1"/>
    <col min="11785" max="11785" width="18.42578125" customWidth="1"/>
    <col min="11786" max="11786" width="13.28515625" customWidth="1"/>
    <col min="11787" max="11787" width="8.28515625" customWidth="1"/>
    <col min="11788" max="11788" width="10.7109375" customWidth="1"/>
    <col min="11789" max="11789" width="5.42578125" customWidth="1"/>
    <col min="11790" max="11790" width="23" customWidth="1"/>
    <col min="11791" max="11791" width="10.7109375" customWidth="1"/>
    <col min="11792" max="11792" width="15.7109375" customWidth="1"/>
    <col min="11793" max="11793" width="17.7109375" customWidth="1"/>
    <col min="11794" max="11794" width="26.28515625" customWidth="1"/>
    <col min="11795" max="11795" width="10.7109375" customWidth="1"/>
    <col min="11796" max="11796" width="17.28515625" customWidth="1"/>
    <col min="11797" max="11797" width="10.7109375" customWidth="1"/>
    <col min="11798" max="11798" width="21" customWidth="1"/>
    <col min="11799" max="11799" width="12.85546875" bestFit="1" customWidth="1"/>
    <col min="11800" max="11800" width="11.28515625" bestFit="1" customWidth="1"/>
    <col min="12033" max="12033" width="19.42578125" customWidth="1"/>
    <col min="12034" max="12035" width="17.7109375" customWidth="1"/>
    <col min="12036" max="12036" width="20.42578125" customWidth="1"/>
    <col min="12037" max="12037" width="15" customWidth="1"/>
    <col min="12038" max="12038" width="14.7109375" customWidth="1"/>
    <col min="12039" max="12039" width="40.42578125" customWidth="1"/>
    <col min="12040" max="12040" width="16.85546875" customWidth="1"/>
    <col min="12041" max="12041" width="18.42578125" customWidth="1"/>
    <col min="12042" max="12042" width="13.28515625" customWidth="1"/>
    <col min="12043" max="12043" width="8.28515625" customWidth="1"/>
    <col min="12044" max="12044" width="10.7109375" customWidth="1"/>
    <col min="12045" max="12045" width="5.42578125" customWidth="1"/>
    <col min="12046" max="12046" width="23" customWidth="1"/>
    <col min="12047" max="12047" width="10.7109375" customWidth="1"/>
    <col min="12048" max="12048" width="15.7109375" customWidth="1"/>
    <col min="12049" max="12049" width="17.7109375" customWidth="1"/>
    <col min="12050" max="12050" width="26.28515625" customWidth="1"/>
    <col min="12051" max="12051" width="10.7109375" customWidth="1"/>
    <col min="12052" max="12052" width="17.28515625" customWidth="1"/>
    <col min="12053" max="12053" width="10.7109375" customWidth="1"/>
    <col min="12054" max="12054" width="21" customWidth="1"/>
    <col min="12055" max="12055" width="12.85546875" bestFit="1" customWidth="1"/>
    <col min="12056" max="12056" width="11.28515625" bestFit="1" customWidth="1"/>
    <col min="12289" max="12289" width="19.42578125" customWidth="1"/>
    <col min="12290" max="12291" width="17.7109375" customWidth="1"/>
    <col min="12292" max="12292" width="20.42578125" customWidth="1"/>
    <col min="12293" max="12293" width="15" customWidth="1"/>
    <col min="12294" max="12294" width="14.7109375" customWidth="1"/>
    <col min="12295" max="12295" width="40.42578125" customWidth="1"/>
    <col min="12296" max="12296" width="16.85546875" customWidth="1"/>
    <col min="12297" max="12297" width="18.42578125" customWidth="1"/>
    <col min="12298" max="12298" width="13.28515625" customWidth="1"/>
    <col min="12299" max="12299" width="8.28515625" customWidth="1"/>
    <col min="12300" max="12300" width="10.7109375" customWidth="1"/>
    <col min="12301" max="12301" width="5.42578125" customWidth="1"/>
    <col min="12302" max="12302" width="23" customWidth="1"/>
    <col min="12303" max="12303" width="10.7109375" customWidth="1"/>
    <col min="12304" max="12304" width="15.7109375" customWidth="1"/>
    <col min="12305" max="12305" width="17.7109375" customWidth="1"/>
    <col min="12306" max="12306" width="26.28515625" customWidth="1"/>
    <col min="12307" max="12307" width="10.7109375" customWidth="1"/>
    <col min="12308" max="12308" width="17.28515625" customWidth="1"/>
    <col min="12309" max="12309" width="10.7109375" customWidth="1"/>
    <col min="12310" max="12310" width="21" customWidth="1"/>
    <col min="12311" max="12311" width="12.85546875" bestFit="1" customWidth="1"/>
    <col min="12312" max="12312" width="11.28515625" bestFit="1" customWidth="1"/>
    <col min="12545" max="12545" width="19.42578125" customWidth="1"/>
    <col min="12546" max="12547" width="17.7109375" customWidth="1"/>
    <col min="12548" max="12548" width="20.42578125" customWidth="1"/>
    <col min="12549" max="12549" width="15" customWidth="1"/>
    <col min="12550" max="12550" width="14.7109375" customWidth="1"/>
    <col min="12551" max="12551" width="40.42578125" customWidth="1"/>
    <col min="12552" max="12552" width="16.85546875" customWidth="1"/>
    <col min="12553" max="12553" width="18.42578125" customWidth="1"/>
    <col min="12554" max="12554" width="13.28515625" customWidth="1"/>
    <col min="12555" max="12555" width="8.28515625" customWidth="1"/>
    <col min="12556" max="12556" width="10.7109375" customWidth="1"/>
    <col min="12557" max="12557" width="5.42578125" customWidth="1"/>
    <col min="12558" max="12558" width="23" customWidth="1"/>
    <col min="12559" max="12559" width="10.7109375" customWidth="1"/>
    <col min="12560" max="12560" width="15.7109375" customWidth="1"/>
    <col min="12561" max="12561" width="17.7109375" customWidth="1"/>
    <col min="12562" max="12562" width="26.28515625" customWidth="1"/>
    <col min="12563" max="12563" width="10.7109375" customWidth="1"/>
    <col min="12564" max="12564" width="17.28515625" customWidth="1"/>
    <col min="12565" max="12565" width="10.7109375" customWidth="1"/>
    <col min="12566" max="12566" width="21" customWidth="1"/>
    <col min="12567" max="12567" width="12.85546875" bestFit="1" customWidth="1"/>
    <col min="12568" max="12568" width="11.28515625" bestFit="1" customWidth="1"/>
    <col min="12801" max="12801" width="19.42578125" customWidth="1"/>
    <col min="12802" max="12803" width="17.7109375" customWidth="1"/>
    <col min="12804" max="12804" width="20.42578125" customWidth="1"/>
    <col min="12805" max="12805" width="15" customWidth="1"/>
    <col min="12806" max="12806" width="14.7109375" customWidth="1"/>
    <col min="12807" max="12807" width="40.42578125" customWidth="1"/>
    <col min="12808" max="12808" width="16.85546875" customWidth="1"/>
    <col min="12809" max="12809" width="18.42578125" customWidth="1"/>
    <col min="12810" max="12810" width="13.28515625" customWidth="1"/>
    <col min="12811" max="12811" width="8.28515625" customWidth="1"/>
    <col min="12812" max="12812" width="10.7109375" customWidth="1"/>
    <col min="12813" max="12813" width="5.42578125" customWidth="1"/>
    <col min="12814" max="12814" width="23" customWidth="1"/>
    <col min="12815" max="12815" width="10.7109375" customWidth="1"/>
    <col min="12816" max="12816" width="15.7109375" customWidth="1"/>
    <col min="12817" max="12817" width="17.7109375" customWidth="1"/>
    <col min="12818" max="12818" width="26.28515625" customWidth="1"/>
    <col min="12819" max="12819" width="10.7109375" customWidth="1"/>
    <col min="12820" max="12820" width="17.28515625" customWidth="1"/>
    <col min="12821" max="12821" width="10.7109375" customWidth="1"/>
    <col min="12822" max="12822" width="21" customWidth="1"/>
    <col min="12823" max="12823" width="12.85546875" bestFit="1" customWidth="1"/>
    <col min="12824" max="12824" width="11.28515625" bestFit="1" customWidth="1"/>
    <col min="13057" max="13057" width="19.42578125" customWidth="1"/>
    <col min="13058" max="13059" width="17.7109375" customWidth="1"/>
    <col min="13060" max="13060" width="20.42578125" customWidth="1"/>
    <col min="13061" max="13061" width="15" customWidth="1"/>
    <col min="13062" max="13062" width="14.7109375" customWidth="1"/>
    <col min="13063" max="13063" width="40.42578125" customWidth="1"/>
    <col min="13064" max="13064" width="16.85546875" customWidth="1"/>
    <col min="13065" max="13065" width="18.42578125" customWidth="1"/>
    <col min="13066" max="13066" width="13.28515625" customWidth="1"/>
    <col min="13067" max="13067" width="8.28515625" customWidth="1"/>
    <col min="13068" max="13068" width="10.7109375" customWidth="1"/>
    <col min="13069" max="13069" width="5.42578125" customWidth="1"/>
    <col min="13070" max="13070" width="23" customWidth="1"/>
    <col min="13071" max="13071" width="10.7109375" customWidth="1"/>
    <col min="13072" max="13072" width="15.7109375" customWidth="1"/>
    <col min="13073" max="13073" width="17.7109375" customWidth="1"/>
    <col min="13074" max="13074" width="26.28515625" customWidth="1"/>
    <col min="13075" max="13075" width="10.7109375" customWidth="1"/>
    <col min="13076" max="13076" width="17.28515625" customWidth="1"/>
    <col min="13077" max="13077" width="10.7109375" customWidth="1"/>
    <col min="13078" max="13078" width="21" customWidth="1"/>
    <col min="13079" max="13079" width="12.85546875" bestFit="1" customWidth="1"/>
    <col min="13080" max="13080" width="11.28515625" bestFit="1" customWidth="1"/>
    <col min="13313" max="13313" width="19.42578125" customWidth="1"/>
    <col min="13314" max="13315" width="17.7109375" customWidth="1"/>
    <col min="13316" max="13316" width="20.42578125" customWidth="1"/>
    <col min="13317" max="13317" width="15" customWidth="1"/>
    <col min="13318" max="13318" width="14.7109375" customWidth="1"/>
    <col min="13319" max="13319" width="40.42578125" customWidth="1"/>
    <col min="13320" max="13320" width="16.85546875" customWidth="1"/>
    <col min="13321" max="13321" width="18.42578125" customWidth="1"/>
    <col min="13322" max="13322" width="13.28515625" customWidth="1"/>
    <col min="13323" max="13323" width="8.28515625" customWidth="1"/>
    <col min="13324" max="13324" width="10.7109375" customWidth="1"/>
    <col min="13325" max="13325" width="5.42578125" customWidth="1"/>
    <col min="13326" max="13326" width="23" customWidth="1"/>
    <col min="13327" max="13327" width="10.7109375" customWidth="1"/>
    <col min="13328" max="13328" width="15.7109375" customWidth="1"/>
    <col min="13329" max="13329" width="17.7109375" customWidth="1"/>
    <col min="13330" max="13330" width="26.28515625" customWidth="1"/>
    <col min="13331" max="13331" width="10.7109375" customWidth="1"/>
    <col min="13332" max="13332" width="17.28515625" customWidth="1"/>
    <col min="13333" max="13333" width="10.7109375" customWidth="1"/>
    <col min="13334" max="13334" width="21" customWidth="1"/>
    <col min="13335" max="13335" width="12.85546875" bestFit="1" customWidth="1"/>
    <col min="13336" max="13336" width="11.28515625" bestFit="1" customWidth="1"/>
    <col min="13569" max="13569" width="19.42578125" customWidth="1"/>
    <col min="13570" max="13571" width="17.7109375" customWidth="1"/>
    <col min="13572" max="13572" width="20.42578125" customWidth="1"/>
    <col min="13573" max="13573" width="15" customWidth="1"/>
    <col min="13574" max="13574" width="14.7109375" customWidth="1"/>
    <col min="13575" max="13575" width="40.42578125" customWidth="1"/>
    <col min="13576" max="13576" width="16.85546875" customWidth="1"/>
    <col min="13577" max="13577" width="18.42578125" customWidth="1"/>
    <col min="13578" max="13578" width="13.28515625" customWidth="1"/>
    <col min="13579" max="13579" width="8.28515625" customWidth="1"/>
    <col min="13580" max="13580" width="10.7109375" customWidth="1"/>
    <col min="13581" max="13581" width="5.42578125" customWidth="1"/>
    <col min="13582" max="13582" width="23" customWidth="1"/>
    <col min="13583" max="13583" width="10.7109375" customWidth="1"/>
    <col min="13584" max="13584" width="15.7109375" customWidth="1"/>
    <col min="13585" max="13585" width="17.7109375" customWidth="1"/>
    <col min="13586" max="13586" width="26.28515625" customWidth="1"/>
    <col min="13587" max="13587" width="10.7109375" customWidth="1"/>
    <col min="13588" max="13588" width="17.28515625" customWidth="1"/>
    <col min="13589" max="13589" width="10.7109375" customWidth="1"/>
    <col min="13590" max="13590" width="21" customWidth="1"/>
    <col min="13591" max="13591" width="12.85546875" bestFit="1" customWidth="1"/>
    <col min="13592" max="13592" width="11.28515625" bestFit="1" customWidth="1"/>
    <col min="13825" max="13825" width="19.42578125" customWidth="1"/>
    <col min="13826" max="13827" width="17.7109375" customWidth="1"/>
    <col min="13828" max="13828" width="20.42578125" customWidth="1"/>
    <col min="13829" max="13829" width="15" customWidth="1"/>
    <col min="13830" max="13830" width="14.7109375" customWidth="1"/>
    <col min="13831" max="13831" width="40.42578125" customWidth="1"/>
    <col min="13832" max="13832" width="16.85546875" customWidth="1"/>
    <col min="13833" max="13833" width="18.42578125" customWidth="1"/>
    <col min="13834" max="13834" width="13.28515625" customWidth="1"/>
    <col min="13835" max="13835" width="8.28515625" customWidth="1"/>
    <col min="13836" max="13836" width="10.7109375" customWidth="1"/>
    <col min="13837" max="13837" width="5.42578125" customWidth="1"/>
    <col min="13838" max="13838" width="23" customWidth="1"/>
    <col min="13839" max="13839" width="10.7109375" customWidth="1"/>
    <col min="13840" max="13840" width="15.7109375" customWidth="1"/>
    <col min="13841" max="13841" width="17.7109375" customWidth="1"/>
    <col min="13842" max="13842" width="26.28515625" customWidth="1"/>
    <col min="13843" max="13843" width="10.7109375" customWidth="1"/>
    <col min="13844" max="13844" width="17.28515625" customWidth="1"/>
    <col min="13845" max="13845" width="10.7109375" customWidth="1"/>
    <col min="13846" max="13846" width="21" customWidth="1"/>
    <col min="13847" max="13847" width="12.85546875" bestFit="1" customWidth="1"/>
    <col min="13848" max="13848" width="11.28515625" bestFit="1" customWidth="1"/>
    <col min="14081" max="14081" width="19.42578125" customWidth="1"/>
    <col min="14082" max="14083" width="17.7109375" customWidth="1"/>
    <col min="14084" max="14084" width="20.42578125" customWidth="1"/>
    <col min="14085" max="14085" width="15" customWidth="1"/>
    <col min="14086" max="14086" width="14.7109375" customWidth="1"/>
    <col min="14087" max="14087" width="40.42578125" customWidth="1"/>
    <col min="14088" max="14088" width="16.85546875" customWidth="1"/>
    <col min="14089" max="14089" width="18.42578125" customWidth="1"/>
    <col min="14090" max="14090" width="13.28515625" customWidth="1"/>
    <col min="14091" max="14091" width="8.28515625" customWidth="1"/>
    <col min="14092" max="14092" width="10.7109375" customWidth="1"/>
    <col min="14093" max="14093" width="5.42578125" customWidth="1"/>
    <col min="14094" max="14094" width="23" customWidth="1"/>
    <col min="14095" max="14095" width="10.7109375" customWidth="1"/>
    <col min="14096" max="14096" width="15.7109375" customWidth="1"/>
    <col min="14097" max="14097" width="17.7109375" customWidth="1"/>
    <col min="14098" max="14098" width="26.28515625" customWidth="1"/>
    <col min="14099" max="14099" width="10.7109375" customWidth="1"/>
    <col min="14100" max="14100" width="17.28515625" customWidth="1"/>
    <col min="14101" max="14101" width="10.7109375" customWidth="1"/>
    <col min="14102" max="14102" width="21" customWidth="1"/>
    <col min="14103" max="14103" width="12.85546875" bestFit="1" customWidth="1"/>
    <col min="14104" max="14104" width="11.28515625" bestFit="1" customWidth="1"/>
    <col min="14337" max="14337" width="19.42578125" customWidth="1"/>
    <col min="14338" max="14339" width="17.7109375" customWidth="1"/>
    <col min="14340" max="14340" width="20.42578125" customWidth="1"/>
    <col min="14341" max="14341" width="15" customWidth="1"/>
    <col min="14342" max="14342" width="14.7109375" customWidth="1"/>
    <col min="14343" max="14343" width="40.42578125" customWidth="1"/>
    <col min="14344" max="14344" width="16.85546875" customWidth="1"/>
    <col min="14345" max="14345" width="18.42578125" customWidth="1"/>
    <col min="14346" max="14346" width="13.28515625" customWidth="1"/>
    <col min="14347" max="14347" width="8.28515625" customWidth="1"/>
    <col min="14348" max="14348" width="10.7109375" customWidth="1"/>
    <col min="14349" max="14349" width="5.42578125" customWidth="1"/>
    <col min="14350" max="14350" width="23" customWidth="1"/>
    <col min="14351" max="14351" width="10.7109375" customWidth="1"/>
    <col min="14352" max="14352" width="15.7109375" customWidth="1"/>
    <col min="14353" max="14353" width="17.7109375" customWidth="1"/>
    <col min="14354" max="14354" width="26.28515625" customWidth="1"/>
    <col min="14355" max="14355" width="10.7109375" customWidth="1"/>
    <col min="14356" max="14356" width="17.28515625" customWidth="1"/>
    <col min="14357" max="14357" width="10.7109375" customWidth="1"/>
    <col min="14358" max="14358" width="21" customWidth="1"/>
    <col min="14359" max="14359" width="12.85546875" bestFit="1" customWidth="1"/>
    <col min="14360" max="14360" width="11.28515625" bestFit="1" customWidth="1"/>
    <col min="14593" max="14593" width="19.42578125" customWidth="1"/>
    <col min="14594" max="14595" width="17.7109375" customWidth="1"/>
    <col min="14596" max="14596" width="20.42578125" customWidth="1"/>
    <col min="14597" max="14597" width="15" customWidth="1"/>
    <col min="14598" max="14598" width="14.7109375" customWidth="1"/>
    <col min="14599" max="14599" width="40.42578125" customWidth="1"/>
    <col min="14600" max="14600" width="16.85546875" customWidth="1"/>
    <col min="14601" max="14601" width="18.42578125" customWidth="1"/>
    <col min="14602" max="14602" width="13.28515625" customWidth="1"/>
    <col min="14603" max="14603" width="8.28515625" customWidth="1"/>
    <col min="14604" max="14604" width="10.7109375" customWidth="1"/>
    <col min="14605" max="14605" width="5.42578125" customWidth="1"/>
    <col min="14606" max="14606" width="23" customWidth="1"/>
    <col min="14607" max="14607" width="10.7109375" customWidth="1"/>
    <col min="14608" max="14608" width="15.7109375" customWidth="1"/>
    <col min="14609" max="14609" width="17.7109375" customWidth="1"/>
    <col min="14610" max="14610" width="26.28515625" customWidth="1"/>
    <col min="14611" max="14611" width="10.7109375" customWidth="1"/>
    <col min="14612" max="14612" width="17.28515625" customWidth="1"/>
    <col min="14613" max="14613" width="10.7109375" customWidth="1"/>
    <col min="14614" max="14614" width="21" customWidth="1"/>
    <col min="14615" max="14615" width="12.85546875" bestFit="1" customWidth="1"/>
    <col min="14616" max="14616" width="11.28515625" bestFit="1" customWidth="1"/>
    <col min="14849" max="14849" width="19.42578125" customWidth="1"/>
    <col min="14850" max="14851" width="17.7109375" customWidth="1"/>
    <col min="14852" max="14852" width="20.42578125" customWidth="1"/>
    <col min="14853" max="14853" width="15" customWidth="1"/>
    <col min="14854" max="14854" width="14.7109375" customWidth="1"/>
    <col min="14855" max="14855" width="40.42578125" customWidth="1"/>
    <col min="14856" max="14856" width="16.85546875" customWidth="1"/>
    <col min="14857" max="14857" width="18.42578125" customWidth="1"/>
    <col min="14858" max="14858" width="13.28515625" customWidth="1"/>
    <col min="14859" max="14859" width="8.28515625" customWidth="1"/>
    <col min="14860" max="14860" width="10.7109375" customWidth="1"/>
    <col min="14861" max="14861" width="5.42578125" customWidth="1"/>
    <col min="14862" max="14862" width="23" customWidth="1"/>
    <col min="14863" max="14863" width="10.7109375" customWidth="1"/>
    <col min="14864" max="14864" width="15.7109375" customWidth="1"/>
    <col min="14865" max="14865" width="17.7109375" customWidth="1"/>
    <col min="14866" max="14866" width="26.28515625" customWidth="1"/>
    <col min="14867" max="14867" width="10.7109375" customWidth="1"/>
    <col min="14868" max="14868" width="17.28515625" customWidth="1"/>
    <col min="14869" max="14869" width="10.7109375" customWidth="1"/>
    <col min="14870" max="14870" width="21" customWidth="1"/>
    <col min="14871" max="14871" width="12.85546875" bestFit="1" customWidth="1"/>
    <col min="14872" max="14872" width="11.28515625" bestFit="1" customWidth="1"/>
    <col min="15105" max="15105" width="19.42578125" customWidth="1"/>
    <col min="15106" max="15107" width="17.7109375" customWidth="1"/>
    <col min="15108" max="15108" width="20.42578125" customWidth="1"/>
    <col min="15109" max="15109" width="15" customWidth="1"/>
    <col min="15110" max="15110" width="14.7109375" customWidth="1"/>
    <col min="15111" max="15111" width="40.42578125" customWidth="1"/>
    <col min="15112" max="15112" width="16.85546875" customWidth="1"/>
    <col min="15113" max="15113" width="18.42578125" customWidth="1"/>
    <col min="15114" max="15114" width="13.28515625" customWidth="1"/>
    <col min="15115" max="15115" width="8.28515625" customWidth="1"/>
    <col min="15116" max="15116" width="10.7109375" customWidth="1"/>
    <col min="15117" max="15117" width="5.42578125" customWidth="1"/>
    <col min="15118" max="15118" width="23" customWidth="1"/>
    <col min="15119" max="15119" width="10.7109375" customWidth="1"/>
    <col min="15120" max="15120" width="15.7109375" customWidth="1"/>
    <col min="15121" max="15121" width="17.7109375" customWidth="1"/>
    <col min="15122" max="15122" width="26.28515625" customWidth="1"/>
    <col min="15123" max="15123" width="10.7109375" customWidth="1"/>
    <col min="15124" max="15124" width="17.28515625" customWidth="1"/>
    <col min="15125" max="15125" width="10.7109375" customWidth="1"/>
    <col min="15126" max="15126" width="21" customWidth="1"/>
    <col min="15127" max="15127" width="12.85546875" bestFit="1" customWidth="1"/>
    <col min="15128" max="15128" width="11.28515625" bestFit="1" customWidth="1"/>
    <col min="15361" max="15361" width="19.42578125" customWidth="1"/>
    <col min="15362" max="15363" width="17.7109375" customWidth="1"/>
    <col min="15364" max="15364" width="20.42578125" customWidth="1"/>
    <col min="15365" max="15365" width="15" customWidth="1"/>
    <col min="15366" max="15366" width="14.7109375" customWidth="1"/>
    <col min="15367" max="15367" width="40.42578125" customWidth="1"/>
    <col min="15368" max="15368" width="16.85546875" customWidth="1"/>
    <col min="15369" max="15369" width="18.42578125" customWidth="1"/>
    <col min="15370" max="15370" width="13.28515625" customWidth="1"/>
    <col min="15371" max="15371" width="8.28515625" customWidth="1"/>
    <col min="15372" max="15372" width="10.7109375" customWidth="1"/>
    <col min="15373" max="15373" width="5.42578125" customWidth="1"/>
    <col min="15374" max="15374" width="23" customWidth="1"/>
    <col min="15375" max="15375" width="10.7109375" customWidth="1"/>
    <col min="15376" max="15376" width="15.7109375" customWidth="1"/>
    <col min="15377" max="15377" width="17.7109375" customWidth="1"/>
    <col min="15378" max="15378" width="26.28515625" customWidth="1"/>
    <col min="15379" max="15379" width="10.7109375" customWidth="1"/>
    <col min="15380" max="15380" width="17.28515625" customWidth="1"/>
    <col min="15381" max="15381" width="10.7109375" customWidth="1"/>
    <col min="15382" max="15382" width="21" customWidth="1"/>
    <col min="15383" max="15383" width="12.85546875" bestFit="1" customWidth="1"/>
    <col min="15384" max="15384" width="11.28515625" bestFit="1" customWidth="1"/>
    <col min="15617" max="15617" width="19.42578125" customWidth="1"/>
    <col min="15618" max="15619" width="17.7109375" customWidth="1"/>
    <col min="15620" max="15620" width="20.42578125" customWidth="1"/>
    <col min="15621" max="15621" width="15" customWidth="1"/>
    <col min="15622" max="15622" width="14.7109375" customWidth="1"/>
    <col min="15623" max="15623" width="40.42578125" customWidth="1"/>
    <col min="15624" max="15624" width="16.85546875" customWidth="1"/>
    <col min="15625" max="15625" width="18.42578125" customWidth="1"/>
    <col min="15626" max="15626" width="13.28515625" customWidth="1"/>
    <col min="15627" max="15627" width="8.28515625" customWidth="1"/>
    <col min="15628" max="15628" width="10.7109375" customWidth="1"/>
    <col min="15629" max="15629" width="5.42578125" customWidth="1"/>
    <col min="15630" max="15630" width="23" customWidth="1"/>
    <col min="15631" max="15631" width="10.7109375" customWidth="1"/>
    <col min="15632" max="15632" width="15.7109375" customWidth="1"/>
    <col min="15633" max="15633" width="17.7109375" customWidth="1"/>
    <col min="15634" max="15634" width="26.28515625" customWidth="1"/>
    <col min="15635" max="15635" width="10.7109375" customWidth="1"/>
    <col min="15636" max="15636" width="17.28515625" customWidth="1"/>
    <col min="15637" max="15637" width="10.7109375" customWidth="1"/>
    <col min="15638" max="15638" width="21" customWidth="1"/>
    <col min="15639" max="15639" width="12.85546875" bestFit="1" customWidth="1"/>
    <col min="15640" max="15640" width="11.28515625" bestFit="1" customWidth="1"/>
    <col min="15873" max="15873" width="19.42578125" customWidth="1"/>
    <col min="15874" max="15875" width="17.7109375" customWidth="1"/>
    <col min="15876" max="15876" width="20.42578125" customWidth="1"/>
    <col min="15877" max="15877" width="15" customWidth="1"/>
    <col min="15878" max="15878" width="14.7109375" customWidth="1"/>
    <col min="15879" max="15879" width="40.42578125" customWidth="1"/>
    <col min="15880" max="15880" width="16.85546875" customWidth="1"/>
    <col min="15881" max="15881" width="18.42578125" customWidth="1"/>
    <col min="15882" max="15882" width="13.28515625" customWidth="1"/>
    <col min="15883" max="15883" width="8.28515625" customWidth="1"/>
    <col min="15884" max="15884" width="10.7109375" customWidth="1"/>
    <col min="15885" max="15885" width="5.42578125" customWidth="1"/>
    <col min="15886" max="15886" width="23" customWidth="1"/>
    <col min="15887" max="15887" width="10.7109375" customWidth="1"/>
    <col min="15888" max="15888" width="15.7109375" customWidth="1"/>
    <col min="15889" max="15889" width="17.7109375" customWidth="1"/>
    <col min="15890" max="15890" width="26.28515625" customWidth="1"/>
    <col min="15891" max="15891" width="10.7109375" customWidth="1"/>
    <col min="15892" max="15892" width="17.28515625" customWidth="1"/>
    <col min="15893" max="15893" width="10.7109375" customWidth="1"/>
    <col min="15894" max="15894" width="21" customWidth="1"/>
    <col min="15895" max="15895" width="12.85546875" bestFit="1" customWidth="1"/>
    <col min="15896" max="15896" width="11.28515625" bestFit="1" customWidth="1"/>
    <col min="16129" max="16129" width="19.42578125" customWidth="1"/>
    <col min="16130" max="16131" width="17.7109375" customWidth="1"/>
    <col min="16132" max="16132" width="20.42578125" customWidth="1"/>
    <col min="16133" max="16133" width="15" customWidth="1"/>
    <col min="16134" max="16134" width="14.7109375" customWidth="1"/>
    <col min="16135" max="16135" width="40.42578125" customWidth="1"/>
    <col min="16136" max="16136" width="16.85546875" customWidth="1"/>
    <col min="16137" max="16137" width="18.42578125" customWidth="1"/>
    <col min="16138" max="16138" width="13.28515625" customWidth="1"/>
    <col min="16139" max="16139" width="8.28515625" customWidth="1"/>
    <col min="16140" max="16140" width="10.7109375" customWidth="1"/>
    <col min="16141" max="16141" width="5.42578125" customWidth="1"/>
    <col min="16142" max="16142" width="23" customWidth="1"/>
    <col min="16143" max="16143" width="10.7109375" customWidth="1"/>
    <col min="16144" max="16144" width="15.7109375" customWidth="1"/>
    <col min="16145" max="16145" width="17.7109375" customWidth="1"/>
    <col min="16146" max="16146" width="26.28515625" customWidth="1"/>
    <col min="16147" max="16147" width="10.7109375" customWidth="1"/>
    <col min="16148" max="16148" width="17.28515625" customWidth="1"/>
    <col min="16149" max="16149" width="10.7109375" customWidth="1"/>
    <col min="16150" max="16150" width="21" customWidth="1"/>
    <col min="16151" max="16151" width="12.85546875" bestFit="1" customWidth="1"/>
    <col min="16152" max="16152" width="11.28515625" bestFit="1" customWidth="1"/>
  </cols>
  <sheetData>
    <row r="8" spans="1:22" ht="32.1" customHeight="1" x14ac:dyDescent="0.4">
      <c r="A8" s="209"/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</row>
    <row r="9" spans="1:22" ht="32.1" customHeight="1" x14ac:dyDescent="0.4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</row>
    <row r="10" spans="1:22" ht="32.1" customHeight="1" x14ac:dyDescent="0.4">
      <c r="A10" s="210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</row>
    <row r="11" spans="1:22" ht="32.1" customHeight="1" x14ac:dyDescent="0.4">
      <c r="A11" s="211" t="s">
        <v>115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</row>
    <row r="12" spans="1:22" ht="32.1" customHeight="1" thickBot="1" x14ac:dyDescent="0.45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</row>
    <row r="13" spans="1:22" ht="36" customHeight="1" thickBot="1" x14ac:dyDescent="0.3">
      <c r="A13" s="212" t="s">
        <v>116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4"/>
    </row>
    <row r="14" spans="1:22" ht="20.25" x14ac:dyDescent="0.25">
      <c r="A14" s="215"/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7"/>
    </row>
    <row r="15" spans="1:22" ht="18" x14ac:dyDescent="0.25">
      <c r="A15" s="218" t="s">
        <v>117</v>
      </c>
      <c r="B15" s="219"/>
      <c r="C15" s="219"/>
      <c r="D15" s="219"/>
      <c r="E15" s="220"/>
      <c r="F15" s="221" t="s">
        <v>118</v>
      </c>
      <c r="G15" s="220">
        <v>75</v>
      </c>
      <c r="H15" s="220"/>
      <c r="I15" s="222" t="s">
        <v>119</v>
      </c>
      <c r="J15" s="222"/>
      <c r="K15" s="223" t="s">
        <v>0</v>
      </c>
      <c r="L15" s="223"/>
      <c r="M15" s="224"/>
      <c r="N15" s="224"/>
      <c r="O15" s="224"/>
      <c r="P15" s="220"/>
      <c r="Q15" s="220"/>
      <c r="R15" s="220"/>
      <c r="S15" s="220"/>
      <c r="T15" s="220"/>
      <c r="U15" s="220"/>
      <c r="V15" s="225"/>
    </row>
    <row r="16" spans="1:22" ht="18" x14ac:dyDescent="0.25">
      <c r="A16" s="218" t="s">
        <v>120</v>
      </c>
      <c r="B16" s="219"/>
      <c r="C16" s="219"/>
      <c r="D16" s="219"/>
      <c r="E16" s="220"/>
      <c r="F16" s="221" t="s">
        <v>118</v>
      </c>
      <c r="G16" s="220"/>
      <c r="H16" s="226"/>
      <c r="I16" s="222" t="s">
        <v>119</v>
      </c>
      <c r="J16" s="222"/>
      <c r="K16" s="227" t="s">
        <v>121</v>
      </c>
      <c r="L16" s="228"/>
      <c r="M16" s="229"/>
      <c r="N16" s="229"/>
      <c r="O16" s="220"/>
      <c r="P16" s="220"/>
      <c r="Q16" s="220"/>
      <c r="R16" s="220"/>
      <c r="S16" s="220"/>
      <c r="T16" s="220"/>
      <c r="U16" s="220"/>
      <c r="V16" s="225"/>
    </row>
    <row r="17" spans="1:22" ht="18" x14ac:dyDescent="0.25">
      <c r="A17" s="230" t="s">
        <v>122</v>
      </c>
      <c r="B17" s="231"/>
      <c r="C17" s="231"/>
      <c r="D17" s="231"/>
      <c r="E17" s="220"/>
      <c r="F17" s="221" t="s">
        <v>118</v>
      </c>
      <c r="G17" s="220"/>
      <c r="H17" s="228"/>
      <c r="I17" s="222" t="s">
        <v>119</v>
      </c>
      <c r="J17" s="222"/>
      <c r="K17" s="227" t="s">
        <v>121</v>
      </c>
      <c r="L17" s="222" t="s">
        <v>123</v>
      </c>
      <c r="M17" s="229"/>
      <c r="N17" s="229"/>
      <c r="O17" s="229"/>
      <c r="P17" s="220"/>
      <c r="Q17" s="220"/>
      <c r="R17" s="220"/>
      <c r="S17" s="220"/>
      <c r="T17" s="220"/>
      <c r="U17" s="220"/>
      <c r="V17" s="225"/>
    </row>
    <row r="18" spans="1:22" ht="18.75" thickBot="1" x14ac:dyDescent="0.3">
      <c r="A18" s="232" t="s">
        <v>124</v>
      </c>
      <c r="B18" s="233"/>
      <c r="C18" s="233"/>
      <c r="D18" s="233"/>
      <c r="E18" s="234"/>
      <c r="F18" s="235" t="s">
        <v>118</v>
      </c>
      <c r="G18" s="236"/>
      <c r="H18" s="234"/>
      <c r="I18" s="237" t="s">
        <v>119</v>
      </c>
      <c r="J18" s="237"/>
      <c r="K18" s="238"/>
      <c r="L18" s="239"/>
      <c r="M18" s="239"/>
      <c r="N18" s="240"/>
      <c r="O18" s="240"/>
      <c r="P18" s="240"/>
      <c r="Q18" s="240"/>
      <c r="R18" s="240"/>
      <c r="S18" s="236"/>
      <c r="T18" s="236"/>
      <c r="U18" s="236"/>
      <c r="V18" s="241"/>
    </row>
    <row r="19" spans="1:22" ht="18" x14ac:dyDescent="0.25">
      <c r="A19" s="242"/>
      <c r="B19" s="226"/>
      <c r="C19" s="226"/>
      <c r="D19" s="226"/>
      <c r="E19" s="226"/>
      <c r="F19" s="221"/>
      <c r="G19" s="220"/>
      <c r="H19" s="226"/>
      <c r="I19" s="222"/>
      <c r="J19" s="222"/>
      <c r="K19" s="228"/>
      <c r="L19" s="229"/>
      <c r="M19" s="229"/>
      <c r="N19" s="243" t="s">
        <v>125</v>
      </c>
      <c r="O19" s="244"/>
      <c r="P19" s="244"/>
      <c r="Q19" s="244"/>
      <c r="R19" s="245"/>
      <c r="S19" s="246"/>
      <c r="T19" s="247"/>
      <c r="U19" s="220"/>
      <c r="V19" s="225"/>
    </row>
    <row r="20" spans="1:22" ht="18" x14ac:dyDescent="0.25">
      <c r="A20" s="242"/>
      <c r="B20" s="226"/>
      <c r="C20" s="226"/>
      <c r="D20" s="226"/>
      <c r="E20" s="226"/>
      <c r="F20" s="221"/>
      <c r="G20" s="220"/>
      <c r="H20" s="226"/>
      <c r="I20" s="222"/>
      <c r="J20" s="222"/>
      <c r="K20" s="228"/>
      <c r="L20" s="229"/>
      <c r="M20" s="229"/>
      <c r="N20" s="248" t="s">
        <v>126</v>
      </c>
      <c r="O20" s="249"/>
      <c r="P20" s="249"/>
      <c r="Q20" s="249"/>
      <c r="R20" s="250"/>
      <c r="S20" s="248" t="s">
        <v>127</v>
      </c>
      <c r="T20" s="250"/>
      <c r="U20" s="220"/>
      <c r="V20" s="225" t="s">
        <v>128</v>
      </c>
    </row>
    <row r="21" spans="1:22" ht="18.75" thickBot="1" x14ac:dyDescent="0.3">
      <c r="A21" s="251"/>
      <c r="B21" s="234"/>
      <c r="C21" s="234"/>
      <c r="D21" s="234"/>
      <c r="E21" s="234"/>
      <c r="F21" s="235"/>
      <c r="G21" s="236"/>
      <c r="H21" s="234"/>
      <c r="I21" s="237"/>
      <c r="J21" s="237"/>
      <c r="K21" s="238"/>
      <c r="L21" s="239"/>
      <c r="M21" s="239"/>
      <c r="N21" s="252"/>
      <c r="O21" s="253"/>
      <c r="P21" s="253"/>
      <c r="Q21" s="253"/>
      <c r="R21" s="254"/>
      <c r="S21" s="255"/>
      <c r="T21" s="256"/>
      <c r="U21" s="236"/>
      <c r="V21" s="241"/>
    </row>
    <row r="22" spans="1:22" ht="18.75" customHeight="1" thickBot="1" x14ac:dyDescent="0.3">
      <c r="A22" s="257"/>
      <c r="B22" s="258"/>
      <c r="C22" s="258"/>
      <c r="D22" s="258"/>
      <c r="E22" s="259" t="s">
        <v>129</v>
      </c>
      <c r="F22" s="260"/>
      <c r="G22" s="261"/>
      <c r="H22" s="262" t="s">
        <v>130</v>
      </c>
      <c r="I22" s="262" t="s">
        <v>5</v>
      </c>
      <c r="J22" s="263" t="s">
        <v>131</v>
      </c>
      <c r="K22" s="261"/>
      <c r="L22" s="263" t="s">
        <v>132</v>
      </c>
      <c r="M22" s="261"/>
      <c r="N22" s="264" t="s">
        <v>133</v>
      </c>
      <c r="O22" s="265"/>
      <c r="P22" s="266"/>
      <c r="Q22" s="267" t="s">
        <v>134</v>
      </c>
      <c r="R22" s="268"/>
      <c r="S22" s="263" t="s">
        <v>135</v>
      </c>
      <c r="T22" s="269"/>
      <c r="U22" s="263">
        <v>2015</v>
      </c>
      <c r="V22" s="269"/>
    </row>
    <row r="23" spans="1:22" ht="15.75" x14ac:dyDescent="0.25">
      <c r="A23" s="270"/>
      <c r="B23" s="271"/>
      <c r="C23" s="271"/>
      <c r="D23" s="271"/>
      <c r="E23" s="272"/>
      <c r="F23" s="273"/>
      <c r="G23" s="274"/>
      <c r="H23" s="275"/>
      <c r="I23" s="275"/>
      <c r="J23" s="276"/>
      <c r="K23" s="274"/>
      <c r="L23" s="276"/>
      <c r="M23" s="274"/>
      <c r="N23" s="277"/>
      <c r="O23" s="278"/>
      <c r="P23" s="279"/>
      <c r="Q23" s="280"/>
      <c r="R23" s="281"/>
      <c r="S23" s="276"/>
      <c r="T23" s="282"/>
      <c r="U23" s="276"/>
      <c r="V23" s="282"/>
    </row>
    <row r="24" spans="1:22" ht="15.75" x14ac:dyDescent="0.25">
      <c r="A24" s="270"/>
      <c r="B24" s="271"/>
      <c r="C24" s="271"/>
      <c r="D24" s="271"/>
      <c r="E24" s="273"/>
      <c r="F24" s="273"/>
      <c r="G24" s="274"/>
      <c r="H24" s="270"/>
      <c r="I24" s="270"/>
      <c r="J24" s="283"/>
      <c r="K24" s="274"/>
      <c r="L24" s="283"/>
      <c r="M24" s="274"/>
      <c r="N24" s="276" t="s">
        <v>136</v>
      </c>
      <c r="O24" s="272"/>
      <c r="P24" s="282"/>
      <c r="Q24" s="276" t="s">
        <v>137</v>
      </c>
      <c r="R24" s="282"/>
      <c r="S24" s="276"/>
      <c r="T24" s="282"/>
      <c r="U24" s="276"/>
      <c r="V24" s="282"/>
    </row>
    <row r="25" spans="1:22" ht="15.75" x14ac:dyDescent="0.25">
      <c r="A25" s="271"/>
      <c r="B25" s="271"/>
      <c r="C25" s="271"/>
      <c r="D25" s="271"/>
      <c r="E25" s="273"/>
      <c r="F25" s="273"/>
      <c r="G25" s="274"/>
      <c r="H25" s="270"/>
      <c r="I25" s="270"/>
      <c r="J25" s="283"/>
      <c r="K25" s="274"/>
      <c r="L25" s="283"/>
      <c r="M25" s="274"/>
      <c r="N25" s="277"/>
      <c r="O25" s="278"/>
      <c r="P25" s="279"/>
      <c r="Q25" s="277"/>
      <c r="R25" s="279"/>
      <c r="S25" s="276"/>
      <c r="T25" s="282"/>
      <c r="U25" s="276"/>
      <c r="V25" s="282"/>
    </row>
    <row r="26" spans="1:22" ht="15.75" x14ac:dyDescent="0.25">
      <c r="A26" s="275" t="s">
        <v>138</v>
      </c>
      <c r="B26" s="284"/>
      <c r="C26" s="284"/>
      <c r="D26" s="284"/>
      <c r="E26" s="273"/>
      <c r="F26" s="273"/>
      <c r="G26" s="274"/>
      <c r="H26" s="270"/>
      <c r="I26" s="270"/>
      <c r="J26" s="283"/>
      <c r="K26" s="274"/>
      <c r="L26" s="283"/>
      <c r="M26" s="274"/>
      <c r="N26" s="276" t="s">
        <v>139</v>
      </c>
      <c r="O26" s="272"/>
      <c r="P26" s="282"/>
      <c r="Q26" s="276" t="s">
        <v>140</v>
      </c>
      <c r="R26" s="282"/>
      <c r="S26" s="276"/>
      <c r="T26" s="282"/>
      <c r="U26" s="276"/>
      <c r="V26" s="282"/>
    </row>
    <row r="27" spans="1:22" thickBot="1" x14ac:dyDescent="0.3">
      <c r="A27" s="275"/>
      <c r="B27" s="275" t="s">
        <v>141</v>
      </c>
      <c r="C27" s="284" t="s">
        <v>142</v>
      </c>
      <c r="D27" s="284" t="s">
        <v>105</v>
      </c>
      <c r="E27" s="285"/>
      <c r="F27" s="285"/>
      <c r="G27" s="286"/>
      <c r="H27" s="287"/>
      <c r="I27" s="287"/>
      <c r="J27" s="288"/>
      <c r="K27" s="286"/>
      <c r="L27" s="288"/>
      <c r="M27" s="286"/>
      <c r="N27" s="289" t="s">
        <v>143</v>
      </c>
      <c r="O27" s="290"/>
      <c r="P27" s="291"/>
      <c r="Q27" s="289" t="s">
        <v>144</v>
      </c>
      <c r="R27" s="291"/>
      <c r="S27" s="289"/>
      <c r="T27" s="291"/>
      <c r="U27" s="289"/>
      <c r="V27" s="291"/>
    </row>
    <row r="28" spans="1:22" thickBot="1" x14ac:dyDescent="0.3">
      <c r="A28" s="292"/>
      <c r="B28" s="293"/>
      <c r="C28" s="292"/>
      <c r="D28" s="292"/>
      <c r="E28" s="294"/>
      <c r="F28" s="294"/>
      <c r="G28" s="295"/>
      <c r="H28" s="296"/>
      <c r="I28" s="296"/>
      <c r="J28" s="296"/>
      <c r="K28" s="295"/>
      <c r="L28" s="296"/>
      <c r="M28" s="295"/>
      <c r="N28" s="297"/>
      <c r="O28" s="298">
        <v>2015</v>
      </c>
      <c r="P28" s="299"/>
      <c r="Q28" s="298">
        <v>2015</v>
      </c>
      <c r="R28" s="299"/>
      <c r="S28" s="300">
        <v>2015</v>
      </c>
      <c r="T28" s="299"/>
      <c r="U28" s="278"/>
      <c r="V28" s="278"/>
    </row>
    <row r="29" spans="1:22" s="314" customFormat="1" ht="15.75" x14ac:dyDescent="0.25">
      <c r="A29" s="301"/>
      <c r="B29" s="302"/>
      <c r="C29" s="302"/>
      <c r="D29" s="302"/>
      <c r="E29" s="303" t="s">
        <v>145</v>
      </c>
      <c r="F29" s="304"/>
      <c r="G29" s="305"/>
      <c r="H29" s="306" t="s">
        <v>146</v>
      </c>
      <c r="I29" s="307" t="s">
        <v>147</v>
      </c>
      <c r="J29" s="308" t="s">
        <v>148</v>
      </c>
      <c r="K29" s="309"/>
      <c r="L29" s="308" t="s">
        <v>149</v>
      </c>
      <c r="M29" s="309"/>
      <c r="N29" s="310"/>
      <c r="O29" s="308" t="s">
        <v>150</v>
      </c>
      <c r="P29" s="309"/>
      <c r="Q29" s="308" t="s">
        <v>151</v>
      </c>
      <c r="R29" s="311"/>
      <c r="S29" s="308" t="s">
        <v>152</v>
      </c>
      <c r="T29" s="309"/>
      <c r="U29" s="312" t="s">
        <v>153</v>
      </c>
      <c r="V29" s="313"/>
    </row>
    <row r="30" spans="1:22" s="314" customFormat="1" ht="35.1" customHeight="1" thickBot="1" x14ac:dyDescent="0.45">
      <c r="A30" s="315" t="s">
        <v>154</v>
      </c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</row>
    <row r="31" spans="1:22" s="314" customFormat="1" ht="45" customHeight="1" x14ac:dyDescent="0.4">
      <c r="A31" s="316" t="s">
        <v>155</v>
      </c>
      <c r="B31" s="317">
        <v>24</v>
      </c>
      <c r="C31" s="317">
        <v>241</v>
      </c>
      <c r="D31" s="317">
        <v>111241</v>
      </c>
      <c r="E31" s="318" t="s">
        <v>156</v>
      </c>
      <c r="F31" s="318"/>
      <c r="G31" s="318"/>
      <c r="H31" s="319">
        <v>10</v>
      </c>
      <c r="I31" s="320">
        <v>100</v>
      </c>
      <c r="J31" s="321">
        <v>12100</v>
      </c>
      <c r="K31" s="321"/>
      <c r="L31" s="322"/>
      <c r="M31" s="322"/>
      <c r="N31" s="323"/>
      <c r="O31" s="324"/>
      <c r="P31" s="324"/>
      <c r="Q31" s="324">
        <v>76000000</v>
      </c>
      <c r="R31" s="324"/>
      <c r="S31" s="325"/>
      <c r="T31" s="326"/>
      <c r="U31" s="325">
        <f>+O31+Q31</f>
        <v>76000000</v>
      </c>
      <c r="V31" s="327"/>
    </row>
    <row r="32" spans="1:22" s="314" customFormat="1" ht="45" customHeight="1" thickBot="1" x14ac:dyDescent="0.45">
      <c r="A32" s="328"/>
      <c r="B32" s="329"/>
      <c r="C32" s="329"/>
      <c r="D32" s="329"/>
      <c r="E32" s="330" t="s">
        <v>157</v>
      </c>
      <c r="F32" s="330"/>
      <c r="G32" s="330"/>
      <c r="H32" s="330"/>
      <c r="I32" s="330"/>
      <c r="J32" s="331"/>
      <c r="K32" s="332"/>
      <c r="L32" s="333"/>
      <c r="M32" s="333"/>
      <c r="N32" s="334"/>
      <c r="O32" s="335"/>
      <c r="P32" s="336"/>
      <c r="Q32" s="335">
        <f>SUM(Q31)</f>
        <v>76000000</v>
      </c>
      <c r="R32" s="336"/>
      <c r="S32" s="335"/>
      <c r="T32" s="336"/>
      <c r="U32" s="337">
        <f>SUM(U31)</f>
        <v>76000000</v>
      </c>
      <c r="V32" s="338"/>
    </row>
    <row r="33" spans="1:24" s="314" customFormat="1" ht="45" customHeight="1" thickBot="1" x14ac:dyDescent="0.3">
      <c r="A33" s="339"/>
      <c r="B33" s="339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</row>
    <row r="34" spans="1:24" s="314" customFormat="1" ht="45" customHeight="1" x14ac:dyDescent="0.4">
      <c r="A34" s="340" t="s">
        <v>154</v>
      </c>
      <c r="B34" s="341"/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2"/>
    </row>
    <row r="35" spans="1:24" ht="45.95" customHeight="1" x14ac:dyDescent="0.4">
      <c r="A35" s="343" t="s">
        <v>158</v>
      </c>
      <c r="B35" s="344">
        <v>24</v>
      </c>
      <c r="C35" s="344">
        <v>241</v>
      </c>
      <c r="D35" s="344" t="s">
        <v>159</v>
      </c>
      <c r="E35" s="345" t="s">
        <v>160</v>
      </c>
      <c r="F35" s="345"/>
      <c r="G35" s="345"/>
      <c r="H35" s="344">
        <v>30</v>
      </c>
      <c r="I35" s="346" t="s">
        <v>161</v>
      </c>
      <c r="J35" s="347">
        <v>12102</v>
      </c>
      <c r="K35" s="347"/>
      <c r="L35" s="348" t="s">
        <v>161</v>
      </c>
      <c r="M35" s="349"/>
      <c r="N35" s="350"/>
      <c r="O35" s="351">
        <v>209132525</v>
      </c>
      <c r="P35" s="351"/>
      <c r="Q35" s="351">
        <v>128606025</v>
      </c>
      <c r="R35" s="351"/>
      <c r="S35" s="352"/>
      <c r="T35" s="353"/>
      <c r="U35" s="354">
        <f>+O35+Q35</f>
        <v>337738550</v>
      </c>
      <c r="V35" s="355"/>
      <c r="X35" s="202"/>
    </row>
    <row r="36" spans="1:24" ht="45.95" customHeight="1" x14ac:dyDescent="0.4">
      <c r="A36" s="343" t="s">
        <v>162</v>
      </c>
      <c r="B36" s="344">
        <v>24</v>
      </c>
      <c r="C36" s="344">
        <v>241</v>
      </c>
      <c r="D36" s="344" t="s">
        <v>163</v>
      </c>
      <c r="E36" s="345" t="s">
        <v>164</v>
      </c>
      <c r="F36" s="345"/>
      <c r="G36" s="345"/>
      <c r="H36" s="344">
        <v>30</v>
      </c>
      <c r="I36" s="346" t="s">
        <v>161</v>
      </c>
      <c r="J36" s="347">
        <v>12102</v>
      </c>
      <c r="K36" s="347"/>
      <c r="L36" s="348" t="s">
        <v>165</v>
      </c>
      <c r="M36" s="349"/>
      <c r="N36" s="350"/>
      <c r="O36" s="351">
        <v>16134476</v>
      </c>
      <c r="P36" s="351"/>
      <c r="Q36" s="351">
        <v>3536974</v>
      </c>
      <c r="R36" s="356"/>
      <c r="S36" s="351"/>
      <c r="T36" s="351"/>
      <c r="U36" s="354">
        <f t="shared" ref="U36:U45" si="0">+O36+Q36</f>
        <v>19671450</v>
      </c>
      <c r="V36" s="355"/>
    </row>
    <row r="37" spans="1:24" ht="45.95" customHeight="1" x14ac:dyDescent="0.4">
      <c r="A37" s="343" t="s">
        <v>158</v>
      </c>
      <c r="B37" s="357">
        <v>24</v>
      </c>
      <c r="C37" s="357">
        <v>241</v>
      </c>
      <c r="D37" s="344" t="s">
        <v>166</v>
      </c>
      <c r="E37" s="345" t="s">
        <v>167</v>
      </c>
      <c r="F37" s="345"/>
      <c r="G37" s="345"/>
      <c r="H37" s="344">
        <v>30</v>
      </c>
      <c r="I37" s="346" t="s">
        <v>161</v>
      </c>
      <c r="J37" s="347">
        <v>12102</v>
      </c>
      <c r="K37" s="347"/>
      <c r="L37" s="349" t="s">
        <v>168</v>
      </c>
      <c r="M37" s="349"/>
      <c r="N37" s="350"/>
      <c r="O37" s="351"/>
      <c r="P37" s="351"/>
      <c r="Q37" s="352">
        <v>600000</v>
      </c>
      <c r="R37" s="358"/>
      <c r="S37" s="351"/>
      <c r="T37" s="351"/>
      <c r="U37" s="354">
        <f t="shared" si="0"/>
        <v>600000</v>
      </c>
      <c r="V37" s="355"/>
      <c r="X37" s="202"/>
    </row>
    <row r="38" spans="1:24" ht="45.95" customHeight="1" x14ac:dyDescent="0.4">
      <c r="A38" s="343">
        <v>2</v>
      </c>
      <c r="B38" s="357">
        <v>24</v>
      </c>
      <c r="C38" s="357">
        <v>241</v>
      </c>
      <c r="D38" s="344" t="s">
        <v>169</v>
      </c>
      <c r="E38" s="345" t="s">
        <v>170</v>
      </c>
      <c r="F38" s="345"/>
      <c r="G38" s="345"/>
      <c r="H38" s="344">
        <v>30</v>
      </c>
      <c r="I38" s="344"/>
      <c r="J38" s="347">
        <v>12102</v>
      </c>
      <c r="K38" s="347"/>
      <c r="L38" s="349" t="s">
        <v>168</v>
      </c>
      <c r="M38" s="349"/>
      <c r="N38" s="350"/>
      <c r="O38" s="351">
        <v>700000</v>
      </c>
      <c r="P38" s="351"/>
      <c r="Q38" s="351">
        <v>1100000</v>
      </c>
      <c r="R38" s="351"/>
      <c r="S38" s="351"/>
      <c r="T38" s="351"/>
      <c r="U38" s="354">
        <f t="shared" si="0"/>
        <v>1800000</v>
      </c>
      <c r="V38" s="355"/>
    </row>
    <row r="39" spans="1:24" ht="45.95" customHeight="1" x14ac:dyDescent="0.4">
      <c r="A39" s="343">
        <v>2</v>
      </c>
      <c r="B39" s="357">
        <v>24</v>
      </c>
      <c r="C39" s="357">
        <v>241</v>
      </c>
      <c r="D39" s="344" t="s">
        <v>169</v>
      </c>
      <c r="E39" s="345" t="s">
        <v>171</v>
      </c>
      <c r="F39" s="345"/>
      <c r="G39" s="345"/>
      <c r="H39" s="344">
        <v>30</v>
      </c>
      <c r="I39" s="344"/>
      <c r="J39" s="347">
        <v>12102</v>
      </c>
      <c r="K39" s="347"/>
      <c r="L39" s="349" t="s">
        <v>168</v>
      </c>
      <c r="M39" s="349"/>
      <c r="N39" s="350"/>
      <c r="O39" s="351">
        <v>210000</v>
      </c>
      <c r="P39" s="351"/>
      <c r="Q39" s="351">
        <v>390000</v>
      </c>
      <c r="R39" s="351"/>
      <c r="S39" s="351"/>
      <c r="T39" s="351"/>
      <c r="U39" s="354">
        <f t="shared" si="0"/>
        <v>600000</v>
      </c>
      <c r="V39" s="355"/>
    </row>
    <row r="40" spans="1:24" ht="45.95" customHeight="1" x14ac:dyDescent="0.4">
      <c r="A40" s="343">
        <v>2</v>
      </c>
      <c r="B40" s="357">
        <v>24</v>
      </c>
      <c r="C40" s="357">
        <v>241</v>
      </c>
      <c r="D40" s="357" t="s">
        <v>172</v>
      </c>
      <c r="E40" s="345" t="s">
        <v>173</v>
      </c>
      <c r="F40" s="345"/>
      <c r="G40" s="345"/>
      <c r="H40" s="344">
        <v>30</v>
      </c>
      <c r="I40" s="344"/>
      <c r="J40" s="347">
        <v>12102</v>
      </c>
      <c r="K40" s="347"/>
      <c r="L40" s="349" t="s">
        <v>168</v>
      </c>
      <c r="M40" s="349"/>
      <c r="N40" s="350"/>
      <c r="O40" s="351">
        <v>960000</v>
      </c>
      <c r="P40" s="351"/>
      <c r="Q40" s="351"/>
      <c r="R40" s="356"/>
      <c r="S40" s="351"/>
      <c r="T40" s="351"/>
      <c r="U40" s="354">
        <f t="shared" si="0"/>
        <v>960000</v>
      </c>
      <c r="V40" s="355"/>
    </row>
    <row r="41" spans="1:24" ht="45.95" customHeight="1" x14ac:dyDescent="0.4">
      <c r="A41" s="343">
        <v>2</v>
      </c>
      <c r="B41" s="357">
        <v>24</v>
      </c>
      <c r="C41" s="357">
        <v>241</v>
      </c>
      <c r="D41" s="357" t="s">
        <v>174</v>
      </c>
      <c r="E41" s="345" t="s">
        <v>17</v>
      </c>
      <c r="F41" s="345"/>
      <c r="G41" s="345"/>
      <c r="H41" s="344">
        <v>30</v>
      </c>
      <c r="I41" s="344"/>
      <c r="J41" s="347">
        <v>12102</v>
      </c>
      <c r="K41" s="347"/>
      <c r="L41" s="349" t="s">
        <v>168</v>
      </c>
      <c r="M41" s="349"/>
      <c r="N41" s="350"/>
      <c r="O41" s="351">
        <v>4493640</v>
      </c>
      <c r="P41" s="351"/>
      <c r="Q41" s="351"/>
      <c r="R41" s="356"/>
      <c r="S41" s="351"/>
      <c r="T41" s="351"/>
      <c r="U41" s="354">
        <f t="shared" si="0"/>
        <v>4493640</v>
      </c>
      <c r="V41" s="355"/>
    </row>
    <row r="42" spans="1:24" ht="45.95" customHeight="1" x14ac:dyDescent="0.4">
      <c r="A42" s="343">
        <v>2</v>
      </c>
      <c r="B42" s="357">
        <v>24</v>
      </c>
      <c r="C42" s="357">
        <v>241</v>
      </c>
      <c r="D42" s="357" t="s">
        <v>175</v>
      </c>
      <c r="E42" s="345" t="s">
        <v>176</v>
      </c>
      <c r="F42" s="345"/>
      <c r="G42" s="345"/>
      <c r="H42" s="344">
        <v>30</v>
      </c>
      <c r="I42" s="344"/>
      <c r="J42" s="347">
        <v>12102</v>
      </c>
      <c r="K42" s="347"/>
      <c r="L42" s="349" t="s">
        <v>168</v>
      </c>
      <c r="M42" s="349"/>
      <c r="N42" s="350"/>
      <c r="O42" s="351">
        <v>19350000</v>
      </c>
      <c r="P42" s="351"/>
      <c r="Q42" s="351">
        <v>19000000</v>
      </c>
      <c r="R42" s="351"/>
      <c r="S42" s="351"/>
      <c r="T42" s="351"/>
      <c r="U42" s="354">
        <f t="shared" si="0"/>
        <v>38350000</v>
      </c>
      <c r="V42" s="355"/>
    </row>
    <row r="43" spans="1:24" ht="45.95" customHeight="1" x14ac:dyDescent="0.4">
      <c r="A43" s="343">
        <v>2</v>
      </c>
      <c r="B43" s="357">
        <v>24</v>
      </c>
      <c r="C43" s="357">
        <v>241</v>
      </c>
      <c r="D43" s="357" t="s">
        <v>177</v>
      </c>
      <c r="E43" s="345" t="s">
        <v>178</v>
      </c>
      <c r="F43" s="345"/>
      <c r="G43" s="345"/>
      <c r="H43" s="344">
        <v>30</v>
      </c>
      <c r="I43" s="344"/>
      <c r="J43" s="347">
        <v>12102</v>
      </c>
      <c r="K43" s="347"/>
      <c r="L43" s="349" t="s">
        <v>168</v>
      </c>
      <c r="M43" s="349"/>
      <c r="N43" s="350"/>
      <c r="O43" s="351">
        <v>65550000</v>
      </c>
      <c r="P43" s="351"/>
      <c r="Q43" s="351">
        <v>49450000</v>
      </c>
      <c r="R43" s="351"/>
      <c r="S43" s="351"/>
      <c r="T43" s="351"/>
      <c r="U43" s="354">
        <f t="shared" si="0"/>
        <v>115000000</v>
      </c>
      <c r="V43" s="355"/>
    </row>
    <row r="44" spans="1:24" ht="45.95" customHeight="1" x14ac:dyDescent="0.4">
      <c r="A44" s="343">
        <v>2</v>
      </c>
      <c r="B44" s="357">
        <v>24</v>
      </c>
      <c r="C44" s="357">
        <v>241</v>
      </c>
      <c r="D44" s="357" t="s">
        <v>179</v>
      </c>
      <c r="E44" s="345" t="s">
        <v>13</v>
      </c>
      <c r="F44" s="345"/>
      <c r="G44" s="345"/>
      <c r="H44" s="344">
        <v>30</v>
      </c>
      <c r="I44" s="344"/>
      <c r="J44" s="347">
        <v>12102</v>
      </c>
      <c r="K44" s="347"/>
      <c r="L44" s="349" t="s">
        <v>168</v>
      </c>
      <c r="M44" s="349"/>
      <c r="N44" s="350"/>
      <c r="O44" s="351">
        <v>6000000</v>
      </c>
      <c r="P44" s="351"/>
      <c r="Q44" s="351">
        <v>12000000</v>
      </c>
      <c r="R44" s="351"/>
      <c r="S44" s="351"/>
      <c r="T44" s="351"/>
      <c r="U44" s="354">
        <f t="shared" si="0"/>
        <v>18000000</v>
      </c>
      <c r="V44" s="355"/>
    </row>
    <row r="45" spans="1:24" ht="45.95" customHeight="1" x14ac:dyDescent="0.4">
      <c r="A45" s="343">
        <v>2</v>
      </c>
      <c r="B45" s="357">
        <v>24</v>
      </c>
      <c r="C45" s="357">
        <v>241</v>
      </c>
      <c r="D45" s="357" t="s">
        <v>180</v>
      </c>
      <c r="E45" s="345" t="s">
        <v>181</v>
      </c>
      <c r="F45" s="345"/>
      <c r="G45" s="345"/>
      <c r="H45" s="344">
        <v>30</v>
      </c>
      <c r="I45" s="344"/>
      <c r="J45" s="347">
        <v>12102</v>
      </c>
      <c r="K45" s="347"/>
      <c r="L45" s="349" t="s">
        <v>168</v>
      </c>
      <c r="M45" s="349"/>
      <c r="N45" s="350"/>
      <c r="O45" s="351">
        <v>8400000</v>
      </c>
      <c r="P45" s="351"/>
      <c r="Q45" s="351">
        <v>5600000</v>
      </c>
      <c r="R45" s="351"/>
      <c r="S45" s="351"/>
      <c r="T45" s="351"/>
      <c r="U45" s="354">
        <f t="shared" si="0"/>
        <v>14000000</v>
      </c>
      <c r="V45" s="355"/>
    </row>
    <row r="46" spans="1:24" ht="45.95" customHeight="1" x14ac:dyDescent="0.4">
      <c r="A46" s="343">
        <v>2</v>
      </c>
      <c r="B46" s="357">
        <v>24</v>
      </c>
      <c r="C46" s="357">
        <v>241</v>
      </c>
      <c r="D46" s="357" t="s">
        <v>182</v>
      </c>
      <c r="E46" s="345" t="s">
        <v>183</v>
      </c>
      <c r="F46" s="345"/>
      <c r="G46" s="345"/>
      <c r="H46" s="344">
        <v>30</v>
      </c>
      <c r="I46" s="344"/>
      <c r="J46" s="347">
        <v>12102</v>
      </c>
      <c r="K46" s="347"/>
      <c r="L46" s="349" t="s">
        <v>168</v>
      </c>
      <c r="M46" s="349"/>
      <c r="N46" s="350"/>
      <c r="O46" s="351">
        <v>26900000</v>
      </c>
      <c r="P46" s="351"/>
      <c r="Q46" s="351">
        <v>25852600</v>
      </c>
      <c r="R46" s="351"/>
      <c r="S46" s="351"/>
      <c r="T46" s="351"/>
      <c r="U46" s="354">
        <f>+O46+Q46</f>
        <v>52752600</v>
      </c>
      <c r="V46" s="355"/>
    </row>
    <row r="47" spans="1:24" ht="45.95" customHeight="1" x14ac:dyDescent="0.4">
      <c r="A47" s="343">
        <v>2</v>
      </c>
      <c r="B47" s="357">
        <v>24</v>
      </c>
      <c r="C47" s="357">
        <v>241</v>
      </c>
      <c r="D47" s="357" t="s">
        <v>184</v>
      </c>
      <c r="E47" s="345" t="s">
        <v>185</v>
      </c>
      <c r="F47" s="345"/>
      <c r="G47" s="345"/>
      <c r="H47" s="344">
        <v>30</v>
      </c>
      <c r="I47" s="344"/>
      <c r="J47" s="347">
        <v>12102</v>
      </c>
      <c r="K47" s="347"/>
      <c r="L47" s="349" t="s">
        <v>168</v>
      </c>
      <c r="M47" s="349"/>
      <c r="N47" s="350"/>
      <c r="O47" s="351">
        <v>15720000</v>
      </c>
      <c r="P47" s="351"/>
      <c r="Q47" s="351">
        <v>14880000</v>
      </c>
      <c r="R47" s="351"/>
      <c r="S47" s="351"/>
      <c r="T47" s="351"/>
      <c r="U47" s="354">
        <f>+O47+Q47</f>
        <v>30600000</v>
      </c>
      <c r="V47" s="355"/>
    </row>
    <row r="48" spans="1:24" ht="45.95" customHeight="1" thickBot="1" x14ac:dyDescent="0.45">
      <c r="A48" s="359">
        <v>2</v>
      </c>
      <c r="B48" s="360">
        <v>24</v>
      </c>
      <c r="C48" s="360">
        <v>241</v>
      </c>
      <c r="D48" s="360" t="s">
        <v>186</v>
      </c>
      <c r="E48" s="361" t="s">
        <v>187</v>
      </c>
      <c r="F48" s="361"/>
      <c r="G48" s="361"/>
      <c r="H48" s="362">
        <v>30</v>
      </c>
      <c r="I48" s="363" t="s">
        <v>161</v>
      </c>
      <c r="J48" s="315">
        <v>12102</v>
      </c>
      <c r="K48" s="315"/>
      <c r="L48" s="364" t="s">
        <v>168</v>
      </c>
      <c r="M48" s="364"/>
      <c r="N48" s="365"/>
      <c r="O48" s="366">
        <v>1380000</v>
      </c>
      <c r="P48" s="366"/>
      <c r="Q48" s="366">
        <v>1600000</v>
      </c>
      <c r="R48" s="366"/>
      <c r="S48" s="366"/>
      <c r="T48" s="366"/>
      <c r="U48" s="354">
        <f>+O48+Q48</f>
        <v>2980000</v>
      </c>
      <c r="V48" s="355"/>
    </row>
    <row r="49" spans="1:24" ht="45" customHeight="1" thickBot="1" x14ac:dyDescent="0.45">
      <c r="A49" s="367"/>
      <c r="B49" s="368"/>
      <c r="C49" s="368"/>
      <c r="D49" s="368"/>
      <c r="E49" s="369" t="s">
        <v>188</v>
      </c>
      <c r="F49" s="369"/>
      <c r="G49" s="370"/>
      <c r="H49" s="371"/>
      <c r="I49" s="371"/>
      <c r="J49" s="371"/>
      <c r="K49" s="371"/>
      <c r="L49" s="371"/>
      <c r="M49" s="371"/>
      <c r="N49" s="371"/>
      <c r="O49" s="372">
        <f>SUM(O35:O48)</f>
        <v>374930641</v>
      </c>
      <c r="P49" s="372"/>
      <c r="Q49" s="372">
        <f>SUM(Q35:R48)</f>
        <v>262615599</v>
      </c>
      <c r="R49" s="372"/>
      <c r="S49" s="373"/>
      <c r="T49" s="374"/>
      <c r="U49" s="373">
        <f>+O49+Q49</f>
        <v>637546240</v>
      </c>
      <c r="V49" s="375"/>
      <c r="W49" s="202"/>
      <c r="X49" s="202"/>
    </row>
    <row r="50" spans="1:24" ht="45" customHeight="1" x14ac:dyDescent="0.4">
      <c r="A50" s="376"/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O50" s="377"/>
      <c r="P50" s="377"/>
      <c r="Q50" s="377"/>
      <c r="R50" s="377"/>
      <c r="S50" s="377"/>
      <c r="T50" s="377"/>
      <c r="U50" s="377"/>
      <c r="V50" s="378"/>
    </row>
    <row r="51" spans="1:24" ht="45" customHeight="1" x14ac:dyDescent="0.4">
      <c r="A51" s="379" t="s">
        <v>189</v>
      </c>
      <c r="B51" s="347"/>
      <c r="C51" s="347"/>
      <c r="D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7"/>
      <c r="V51" s="380"/>
    </row>
    <row r="52" spans="1:24" ht="45" customHeight="1" x14ac:dyDescent="0.4">
      <c r="A52" s="343">
        <v>2</v>
      </c>
      <c r="B52" s="357">
        <v>24</v>
      </c>
      <c r="C52" s="357">
        <v>241</v>
      </c>
      <c r="D52" s="344" t="s">
        <v>190</v>
      </c>
      <c r="E52" s="345" t="s">
        <v>191</v>
      </c>
      <c r="F52" s="345"/>
      <c r="G52" s="345"/>
      <c r="H52" s="344">
        <v>30</v>
      </c>
      <c r="I52" s="346" t="s">
        <v>161</v>
      </c>
      <c r="J52" s="347">
        <v>12102</v>
      </c>
      <c r="K52" s="347"/>
      <c r="L52" s="349" t="s">
        <v>168</v>
      </c>
      <c r="M52" s="349"/>
      <c r="N52" s="350"/>
      <c r="O52" s="351">
        <v>3975000</v>
      </c>
      <c r="P52" s="351"/>
      <c r="Q52" s="351">
        <v>3525000</v>
      </c>
      <c r="R52" s="351"/>
      <c r="S52" s="351"/>
      <c r="T52" s="351"/>
      <c r="U52" s="354">
        <f>+O52+Q52</f>
        <v>7500000</v>
      </c>
      <c r="V52" s="355"/>
      <c r="W52" s="202"/>
    </row>
    <row r="53" spans="1:24" ht="45" customHeight="1" x14ac:dyDescent="0.4">
      <c r="A53" s="343">
        <v>2</v>
      </c>
      <c r="B53" s="357">
        <v>24</v>
      </c>
      <c r="C53" s="357">
        <v>241</v>
      </c>
      <c r="D53" s="344" t="s">
        <v>192</v>
      </c>
      <c r="E53" s="345" t="s">
        <v>25</v>
      </c>
      <c r="F53" s="345"/>
      <c r="G53" s="345"/>
      <c r="H53" s="344">
        <v>30</v>
      </c>
      <c r="I53" s="344" t="s">
        <v>193</v>
      </c>
      <c r="J53" s="347">
        <v>12102</v>
      </c>
      <c r="K53" s="347"/>
      <c r="L53" s="349" t="s">
        <v>168</v>
      </c>
      <c r="M53" s="349"/>
      <c r="N53" s="350"/>
      <c r="O53" s="351">
        <v>12500000</v>
      </c>
      <c r="P53" s="351"/>
      <c r="Q53" s="351">
        <v>6500000</v>
      </c>
      <c r="R53" s="351"/>
      <c r="S53" s="351"/>
      <c r="T53" s="351"/>
      <c r="U53" s="354">
        <f t="shared" ref="U53:U78" si="1">+O53+Q53</f>
        <v>19000000</v>
      </c>
      <c r="V53" s="355"/>
      <c r="W53" s="202"/>
    </row>
    <row r="54" spans="1:24" ht="45" customHeight="1" x14ac:dyDescent="0.4">
      <c r="A54" s="343">
        <v>2</v>
      </c>
      <c r="B54" s="357">
        <v>1</v>
      </c>
      <c r="C54" s="357">
        <v>241</v>
      </c>
      <c r="D54" s="344" t="s">
        <v>194</v>
      </c>
      <c r="E54" s="345" t="s">
        <v>195</v>
      </c>
      <c r="F54" s="345"/>
      <c r="G54" s="345"/>
      <c r="H54" s="344">
        <v>30</v>
      </c>
      <c r="I54" s="344"/>
      <c r="J54" s="347">
        <v>12102</v>
      </c>
      <c r="K54" s="347"/>
      <c r="L54" s="349" t="s">
        <v>168</v>
      </c>
      <c r="M54" s="349"/>
      <c r="N54" s="350"/>
      <c r="O54" s="381">
        <v>585000</v>
      </c>
      <c r="P54" s="381"/>
      <c r="Q54" s="381">
        <v>915000</v>
      </c>
      <c r="R54" s="381"/>
      <c r="S54" s="381"/>
      <c r="T54" s="381"/>
      <c r="U54" s="354">
        <f t="shared" si="1"/>
        <v>1500000</v>
      </c>
      <c r="V54" s="355"/>
      <c r="W54" s="202"/>
    </row>
    <row r="55" spans="1:24" ht="45" customHeight="1" x14ac:dyDescent="0.4">
      <c r="A55" s="343">
        <v>2</v>
      </c>
      <c r="B55" s="357">
        <v>24</v>
      </c>
      <c r="C55" s="357">
        <v>241</v>
      </c>
      <c r="D55" s="344" t="s">
        <v>196</v>
      </c>
      <c r="E55" s="345" t="s">
        <v>27</v>
      </c>
      <c r="F55" s="345"/>
      <c r="G55" s="345"/>
      <c r="H55" s="344">
        <v>30</v>
      </c>
      <c r="I55" s="344"/>
      <c r="J55" s="347">
        <v>12102</v>
      </c>
      <c r="K55" s="347"/>
      <c r="L55" s="349" t="s">
        <v>168</v>
      </c>
      <c r="M55" s="349"/>
      <c r="N55" s="350"/>
      <c r="O55" s="351">
        <v>5280000</v>
      </c>
      <c r="P55" s="351"/>
      <c r="Q55" s="351">
        <v>7920000</v>
      </c>
      <c r="R55" s="351"/>
      <c r="S55" s="351"/>
      <c r="T55" s="351"/>
      <c r="U55" s="354">
        <f t="shared" si="1"/>
        <v>13200000</v>
      </c>
      <c r="V55" s="355"/>
      <c r="W55" s="202"/>
    </row>
    <row r="56" spans="1:24" ht="45" customHeight="1" x14ac:dyDescent="0.4">
      <c r="A56" s="343">
        <v>2</v>
      </c>
      <c r="B56" s="357">
        <v>24</v>
      </c>
      <c r="C56" s="357">
        <v>241</v>
      </c>
      <c r="D56" s="344" t="s">
        <v>197</v>
      </c>
      <c r="E56" s="345" t="s">
        <v>198</v>
      </c>
      <c r="F56" s="345"/>
      <c r="G56" s="345"/>
      <c r="H56" s="344">
        <v>30</v>
      </c>
      <c r="I56" s="344"/>
      <c r="J56" s="347">
        <v>12102</v>
      </c>
      <c r="K56" s="347"/>
      <c r="L56" s="349" t="s">
        <v>168</v>
      </c>
      <c r="M56" s="349"/>
      <c r="N56" s="350"/>
      <c r="O56" s="351">
        <v>75000</v>
      </c>
      <c r="P56" s="351"/>
      <c r="Q56" s="351">
        <v>175000</v>
      </c>
      <c r="R56" s="351"/>
      <c r="S56" s="351"/>
      <c r="T56" s="351"/>
      <c r="U56" s="354">
        <f t="shared" si="1"/>
        <v>250000</v>
      </c>
      <c r="V56" s="355"/>
      <c r="W56" s="202"/>
    </row>
    <row r="57" spans="1:24" ht="45" customHeight="1" x14ac:dyDescent="0.4">
      <c r="A57" s="343">
        <v>2</v>
      </c>
      <c r="B57" s="357">
        <v>24</v>
      </c>
      <c r="C57" s="357">
        <v>241</v>
      </c>
      <c r="D57" s="344" t="s">
        <v>199</v>
      </c>
      <c r="E57" s="345" t="s">
        <v>29</v>
      </c>
      <c r="F57" s="345"/>
      <c r="G57" s="345"/>
      <c r="H57" s="344">
        <v>30</v>
      </c>
      <c r="I57" s="346" t="s">
        <v>161</v>
      </c>
      <c r="J57" s="347">
        <v>12102</v>
      </c>
      <c r="K57" s="347"/>
      <c r="L57" s="349" t="s">
        <v>168</v>
      </c>
      <c r="M57" s="349"/>
      <c r="N57" s="350"/>
      <c r="O57" s="351">
        <v>59450000</v>
      </c>
      <c r="P57" s="351"/>
      <c r="Q57" s="351">
        <v>5350000</v>
      </c>
      <c r="R57" s="351"/>
      <c r="S57" s="351"/>
      <c r="T57" s="351"/>
      <c r="U57" s="354">
        <f t="shared" si="1"/>
        <v>64800000</v>
      </c>
      <c r="V57" s="355"/>
      <c r="W57" s="202"/>
    </row>
    <row r="58" spans="1:24" ht="45" customHeight="1" x14ac:dyDescent="0.4">
      <c r="A58" s="343">
        <v>2</v>
      </c>
      <c r="B58" s="357">
        <v>24</v>
      </c>
      <c r="C58" s="357">
        <v>241</v>
      </c>
      <c r="D58" s="344" t="s">
        <v>200</v>
      </c>
      <c r="E58" s="345" t="s">
        <v>30</v>
      </c>
      <c r="F58" s="345"/>
      <c r="G58" s="345"/>
      <c r="H58" s="344">
        <v>30</v>
      </c>
      <c r="I58" s="344"/>
      <c r="J58" s="347">
        <v>12102</v>
      </c>
      <c r="K58" s="347"/>
      <c r="L58" s="349" t="s">
        <v>168</v>
      </c>
      <c r="M58" s="349"/>
      <c r="N58" s="350"/>
      <c r="O58" s="351">
        <v>533000</v>
      </c>
      <c r="P58" s="351"/>
      <c r="Q58" s="351">
        <v>217000</v>
      </c>
      <c r="R58" s="351"/>
      <c r="S58" s="351"/>
      <c r="T58" s="351"/>
      <c r="U58" s="354">
        <f t="shared" si="1"/>
        <v>750000</v>
      </c>
      <c r="V58" s="355"/>
      <c r="W58" s="202"/>
    </row>
    <row r="59" spans="1:24" ht="45" customHeight="1" x14ac:dyDescent="0.4">
      <c r="A59" s="343">
        <v>2</v>
      </c>
      <c r="B59" s="357">
        <v>24</v>
      </c>
      <c r="C59" s="357">
        <v>241</v>
      </c>
      <c r="D59" s="344" t="s">
        <v>201</v>
      </c>
      <c r="E59" s="345" t="s">
        <v>202</v>
      </c>
      <c r="F59" s="345"/>
      <c r="G59" s="345"/>
      <c r="H59" s="344">
        <v>30</v>
      </c>
      <c r="I59" s="344"/>
      <c r="J59" s="347">
        <v>12102</v>
      </c>
      <c r="K59" s="347"/>
      <c r="L59" s="349" t="s">
        <v>168</v>
      </c>
      <c r="M59" s="349"/>
      <c r="N59" s="350"/>
      <c r="O59" s="351">
        <v>4953600</v>
      </c>
      <c r="P59" s="351"/>
      <c r="Q59" s="351">
        <v>1446400</v>
      </c>
      <c r="R59" s="351"/>
      <c r="S59" s="351"/>
      <c r="T59" s="351"/>
      <c r="U59" s="354">
        <f t="shared" si="1"/>
        <v>6400000</v>
      </c>
      <c r="V59" s="355"/>
      <c r="W59" s="202"/>
    </row>
    <row r="60" spans="1:24" ht="45" customHeight="1" x14ac:dyDescent="0.4">
      <c r="A60" s="343">
        <v>2</v>
      </c>
      <c r="B60" s="357">
        <v>24</v>
      </c>
      <c r="C60" s="357">
        <v>241</v>
      </c>
      <c r="D60" s="357" t="s">
        <v>203</v>
      </c>
      <c r="E60" s="345" t="s">
        <v>204</v>
      </c>
      <c r="F60" s="345"/>
      <c r="G60" s="345"/>
      <c r="H60" s="344">
        <v>30</v>
      </c>
      <c r="I60" s="344"/>
      <c r="J60" s="347">
        <v>12102</v>
      </c>
      <c r="K60" s="347"/>
      <c r="L60" s="349" t="s">
        <v>168</v>
      </c>
      <c r="M60" s="349"/>
      <c r="N60" s="350"/>
      <c r="O60" s="381">
        <v>1845000</v>
      </c>
      <c r="P60" s="381"/>
      <c r="Q60" s="381">
        <v>655000</v>
      </c>
      <c r="R60" s="381"/>
      <c r="S60" s="381"/>
      <c r="T60" s="381"/>
      <c r="U60" s="354">
        <f t="shared" si="1"/>
        <v>2500000</v>
      </c>
      <c r="V60" s="355"/>
      <c r="W60" s="202"/>
    </row>
    <row r="61" spans="1:24" ht="45" customHeight="1" x14ac:dyDescent="0.4">
      <c r="A61" s="343">
        <v>2</v>
      </c>
      <c r="B61" s="357">
        <v>24</v>
      </c>
      <c r="C61" s="357">
        <v>241</v>
      </c>
      <c r="D61" s="357" t="s">
        <v>205</v>
      </c>
      <c r="E61" s="345" t="s">
        <v>33</v>
      </c>
      <c r="F61" s="345"/>
      <c r="G61" s="345"/>
      <c r="H61" s="344">
        <v>30</v>
      </c>
      <c r="I61" s="344"/>
      <c r="J61" s="347">
        <v>12102</v>
      </c>
      <c r="K61" s="347"/>
      <c r="L61" s="349" t="s">
        <v>168</v>
      </c>
      <c r="M61" s="349"/>
      <c r="N61" s="350"/>
      <c r="O61" s="351">
        <v>1368000</v>
      </c>
      <c r="P61" s="351"/>
      <c r="Q61" s="351">
        <v>432000</v>
      </c>
      <c r="R61" s="351"/>
      <c r="S61" s="351"/>
      <c r="T61" s="351"/>
      <c r="U61" s="354">
        <f t="shared" si="1"/>
        <v>1800000</v>
      </c>
      <c r="V61" s="355"/>
      <c r="W61" s="202"/>
    </row>
    <row r="62" spans="1:24" ht="45" customHeight="1" x14ac:dyDescent="0.4">
      <c r="A62" s="343">
        <v>1</v>
      </c>
      <c r="B62" s="357">
        <v>24</v>
      </c>
      <c r="C62" s="357">
        <v>241</v>
      </c>
      <c r="D62" s="344" t="s">
        <v>206</v>
      </c>
      <c r="E62" s="345" t="s">
        <v>207</v>
      </c>
      <c r="F62" s="345"/>
      <c r="G62" s="345"/>
      <c r="H62" s="344">
        <v>30</v>
      </c>
      <c r="I62" s="344"/>
      <c r="J62" s="347">
        <v>12102</v>
      </c>
      <c r="K62" s="347"/>
      <c r="L62" s="349" t="s">
        <v>168</v>
      </c>
      <c r="M62" s="349"/>
      <c r="N62" s="350"/>
      <c r="O62" s="351">
        <v>17400</v>
      </c>
      <c r="P62" s="351"/>
      <c r="Q62" s="351">
        <v>12600</v>
      </c>
      <c r="R62" s="351"/>
      <c r="S62" s="351"/>
      <c r="T62" s="351"/>
      <c r="U62" s="354">
        <f t="shared" si="1"/>
        <v>30000</v>
      </c>
      <c r="V62" s="355"/>
      <c r="W62" s="202"/>
    </row>
    <row r="63" spans="1:24" ht="45" customHeight="1" x14ac:dyDescent="0.4">
      <c r="A63" s="343">
        <v>2</v>
      </c>
      <c r="B63" s="357">
        <v>24</v>
      </c>
      <c r="C63" s="357">
        <v>241</v>
      </c>
      <c r="D63" s="344" t="s">
        <v>208</v>
      </c>
      <c r="E63" s="361" t="s">
        <v>209</v>
      </c>
      <c r="F63" s="361"/>
      <c r="G63" s="361"/>
      <c r="H63" s="344">
        <v>30</v>
      </c>
      <c r="I63" s="344"/>
      <c r="J63" s="347">
        <v>12102</v>
      </c>
      <c r="K63" s="347"/>
      <c r="L63" s="349" t="s">
        <v>168</v>
      </c>
      <c r="M63" s="349"/>
      <c r="N63" s="350"/>
      <c r="O63" s="351"/>
      <c r="P63" s="351"/>
      <c r="Q63" s="351">
        <v>21200000</v>
      </c>
      <c r="R63" s="351"/>
      <c r="S63" s="351"/>
      <c r="T63" s="351"/>
      <c r="U63" s="354">
        <f t="shared" si="1"/>
        <v>21200000</v>
      </c>
      <c r="V63" s="355"/>
      <c r="W63" s="202"/>
    </row>
    <row r="64" spans="1:24" ht="45" customHeight="1" x14ac:dyDescent="0.5">
      <c r="A64" s="343">
        <v>2</v>
      </c>
      <c r="B64" s="357">
        <v>24</v>
      </c>
      <c r="C64" s="382">
        <v>241</v>
      </c>
      <c r="D64" s="383" t="s">
        <v>210</v>
      </c>
      <c r="E64" s="345" t="s">
        <v>211</v>
      </c>
      <c r="F64" s="345"/>
      <c r="G64" s="345"/>
      <c r="H64" s="384">
        <v>30</v>
      </c>
      <c r="I64" s="344"/>
      <c r="J64" s="347">
        <v>12102</v>
      </c>
      <c r="K64" s="347"/>
      <c r="L64" s="349" t="s">
        <v>168</v>
      </c>
      <c r="M64" s="349"/>
      <c r="N64" s="350"/>
      <c r="O64" s="351">
        <v>95850</v>
      </c>
      <c r="P64" s="351"/>
      <c r="Q64" s="351">
        <v>54150</v>
      </c>
      <c r="R64" s="351"/>
      <c r="S64" s="385"/>
      <c r="T64" s="385"/>
      <c r="U64" s="354">
        <f t="shared" si="1"/>
        <v>150000</v>
      </c>
      <c r="V64" s="355"/>
      <c r="W64" s="202"/>
    </row>
    <row r="65" spans="1:24" ht="45" customHeight="1" x14ac:dyDescent="0.4">
      <c r="A65" s="343">
        <v>2</v>
      </c>
      <c r="B65" s="357">
        <v>24</v>
      </c>
      <c r="C65" s="357">
        <v>241</v>
      </c>
      <c r="D65" s="344" t="s">
        <v>212</v>
      </c>
      <c r="E65" s="386" t="s">
        <v>213</v>
      </c>
      <c r="F65" s="386"/>
      <c r="G65" s="386"/>
      <c r="H65" s="344">
        <v>30</v>
      </c>
      <c r="I65" s="344"/>
      <c r="J65" s="347">
        <v>12102</v>
      </c>
      <c r="K65" s="347"/>
      <c r="L65" s="349" t="s">
        <v>168</v>
      </c>
      <c r="M65" s="349"/>
      <c r="N65" s="350"/>
      <c r="O65" s="351">
        <v>390000</v>
      </c>
      <c r="P65" s="351"/>
      <c r="Q65" s="351">
        <v>910000</v>
      </c>
      <c r="R65" s="351"/>
      <c r="S65" s="351"/>
      <c r="T65" s="351"/>
      <c r="U65" s="354">
        <f t="shared" si="1"/>
        <v>1300000</v>
      </c>
      <c r="V65" s="355"/>
      <c r="W65" s="202"/>
    </row>
    <row r="66" spans="1:24" ht="45" customHeight="1" x14ac:dyDescent="0.4">
      <c r="A66" s="343">
        <v>2</v>
      </c>
      <c r="B66" s="357">
        <v>24</v>
      </c>
      <c r="C66" s="357">
        <v>241</v>
      </c>
      <c r="D66" s="344" t="s">
        <v>214</v>
      </c>
      <c r="E66" s="345" t="s">
        <v>40</v>
      </c>
      <c r="F66" s="345"/>
      <c r="G66" s="345"/>
      <c r="H66" s="344">
        <v>30</v>
      </c>
      <c r="I66" s="344"/>
      <c r="J66" s="347">
        <v>12102</v>
      </c>
      <c r="K66" s="347"/>
      <c r="L66" s="349" t="s">
        <v>168</v>
      </c>
      <c r="M66" s="349"/>
      <c r="N66" s="350"/>
      <c r="O66" s="351">
        <v>607750</v>
      </c>
      <c r="P66" s="351"/>
      <c r="Q66" s="351">
        <v>242250</v>
      </c>
      <c r="R66" s="351"/>
      <c r="S66" s="351"/>
      <c r="T66" s="351"/>
      <c r="U66" s="354">
        <f t="shared" si="1"/>
        <v>850000</v>
      </c>
      <c r="V66" s="355"/>
      <c r="W66" s="202"/>
    </row>
    <row r="67" spans="1:24" ht="45" customHeight="1" x14ac:dyDescent="0.4">
      <c r="A67" s="343">
        <v>2</v>
      </c>
      <c r="B67" s="357">
        <v>24</v>
      </c>
      <c r="C67" s="357">
        <v>241</v>
      </c>
      <c r="D67" s="344" t="s">
        <v>215</v>
      </c>
      <c r="E67" s="345" t="s">
        <v>216</v>
      </c>
      <c r="F67" s="345"/>
      <c r="G67" s="345"/>
      <c r="H67" s="344">
        <v>30</v>
      </c>
      <c r="I67" s="346" t="s">
        <v>161</v>
      </c>
      <c r="J67" s="347">
        <v>12102</v>
      </c>
      <c r="K67" s="347"/>
      <c r="L67" s="349" t="s">
        <v>168</v>
      </c>
      <c r="M67" s="349"/>
      <c r="N67" s="350"/>
      <c r="O67" s="351">
        <v>1500000</v>
      </c>
      <c r="P67" s="351"/>
      <c r="Q67" s="351"/>
      <c r="R67" s="351"/>
      <c r="S67" s="351"/>
      <c r="T67" s="351"/>
      <c r="U67" s="354">
        <f t="shared" si="1"/>
        <v>1500000</v>
      </c>
      <c r="V67" s="355"/>
      <c r="W67" s="202"/>
    </row>
    <row r="68" spans="1:24" ht="45" customHeight="1" x14ac:dyDescent="0.4">
      <c r="A68" s="343">
        <v>2</v>
      </c>
      <c r="B68" s="357">
        <v>24</v>
      </c>
      <c r="C68" s="357">
        <v>241</v>
      </c>
      <c r="D68" s="344" t="s">
        <v>217</v>
      </c>
      <c r="E68" s="345" t="s">
        <v>218</v>
      </c>
      <c r="F68" s="345"/>
      <c r="G68" s="345"/>
      <c r="H68" s="344">
        <v>30</v>
      </c>
      <c r="I68" s="344"/>
      <c r="J68" s="347">
        <v>12102</v>
      </c>
      <c r="K68" s="347"/>
      <c r="L68" s="349" t="s">
        <v>168</v>
      </c>
      <c r="M68" s="349"/>
      <c r="N68" s="350"/>
      <c r="O68" s="351">
        <v>3700000</v>
      </c>
      <c r="P68" s="351"/>
      <c r="Q68" s="351"/>
      <c r="R68" s="351"/>
      <c r="S68" s="351"/>
      <c r="T68" s="351"/>
      <c r="U68" s="354">
        <f t="shared" si="1"/>
        <v>3700000</v>
      </c>
      <c r="V68" s="355"/>
      <c r="W68" s="202"/>
    </row>
    <row r="69" spans="1:24" ht="45" customHeight="1" x14ac:dyDescent="0.4">
      <c r="A69" s="343">
        <v>2</v>
      </c>
      <c r="B69" s="357">
        <v>24</v>
      </c>
      <c r="C69" s="357">
        <v>241</v>
      </c>
      <c r="D69" s="344" t="s">
        <v>219</v>
      </c>
      <c r="E69" s="345" t="s">
        <v>220</v>
      </c>
      <c r="F69" s="345"/>
      <c r="G69" s="345"/>
      <c r="H69" s="344">
        <v>30</v>
      </c>
      <c r="I69" s="344"/>
      <c r="J69" s="347">
        <v>12102</v>
      </c>
      <c r="K69" s="347"/>
      <c r="L69" s="349" t="s">
        <v>168</v>
      </c>
      <c r="M69" s="349"/>
      <c r="N69" s="350"/>
      <c r="O69" s="351">
        <v>1400000</v>
      </c>
      <c r="P69" s="351"/>
      <c r="Q69" s="351"/>
      <c r="R69" s="351"/>
      <c r="S69" s="351"/>
      <c r="T69" s="351"/>
      <c r="U69" s="354">
        <f t="shared" si="1"/>
        <v>1400000</v>
      </c>
      <c r="V69" s="355"/>
      <c r="W69" s="202"/>
    </row>
    <row r="70" spans="1:24" ht="45" customHeight="1" x14ac:dyDescent="0.4">
      <c r="A70" s="343">
        <v>2</v>
      </c>
      <c r="B70" s="357">
        <v>24</v>
      </c>
      <c r="C70" s="357">
        <v>241</v>
      </c>
      <c r="D70" s="344" t="s">
        <v>221</v>
      </c>
      <c r="E70" s="345" t="s">
        <v>44</v>
      </c>
      <c r="F70" s="345"/>
      <c r="G70" s="345"/>
      <c r="H70" s="344">
        <v>30</v>
      </c>
      <c r="I70" s="344"/>
      <c r="J70" s="347">
        <v>12102</v>
      </c>
      <c r="K70" s="347"/>
      <c r="L70" s="349" t="s">
        <v>168</v>
      </c>
      <c r="M70" s="349"/>
      <c r="N70" s="350"/>
      <c r="O70" s="351">
        <v>1504890</v>
      </c>
      <c r="P70" s="351"/>
      <c r="Q70" s="351">
        <v>5765110</v>
      </c>
      <c r="R70" s="351"/>
      <c r="S70" s="351"/>
      <c r="T70" s="351"/>
      <c r="U70" s="354">
        <f t="shared" si="1"/>
        <v>7270000</v>
      </c>
      <c r="V70" s="355"/>
      <c r="W70" s="202"/>
    </row>
    <row r="71" spans="1:24" ht="45" customHeight="1" x14ac:dyDescent="0.4">
      <c r="A71" s="343">
        <v>2</v>
      </c>
      <c r="B71" s="357">
        <v>24</v>
      </c>
      <c r="C71" s="357">
        <v>241</v>
      </c>
      <c r="D71" s="344" t="s">
        <v>222</v>
      </c>
      <c r="E71" s="345" t="s">
        <v>223</v>
      </c>
      <c r="F71" s="345"/>
      <c r="G71" s="345"/>
      <c r="H71" s="344">
        <v>30</v>
      </c>
      <c r="I71" s="346"/>
      <c r="J71" s="347">
        <v>12102</v>
      </c>
      <c r="K71" s="347"/>
      <c r="L71" s="349" t="s">
        <v>168</v>
      </c>
      <c r="M71" s="349"/>
      <c r="N71" s="350"/>
      <c r="O71" s="351">
        <v>5934000</v>
      </c>
      <c r="P71" s="351"/>
      <c r="Q71" s="351">
        <v>2666000</v>
      </c>
      <c r="R71" s="351"/>
      <c r="S71" s="351"/>
      <c r="T71" s="351"/>
      <c r="U71" s="354">
        <f t="shared" si="1"/>
        <v>8600000</v>
      </c>
      <c r="V71" s="355"/>
      <c r="W71" s="202"/>
    </row>
    <row r="72" spans="1:24" ht="45" customHeight="1" x14ac:dyDescent="0.4">
      <c r="A72" s="343">
        <v>2</v>
      </c>
      <c r="B72" s="357">
        <v>24</v>
      </c>
      <c r="C72" s="357">
        <v>241</v>
      </c>
      <c r="D72" s="344" t="s">
        <v>224</v>
      </c>
      <c r="E72" s="345" t="s">
        <v>46</v>
      </c>
      <c r="F72" s="345"/>
      <c r="G72" s="345"/>
      <c r="H72" s="344">
        <v>30</v>
      </c>
      <c r="I72" s="344"/>
      <c r="J72" s="347">
        <v>12102</v>
      </c>
      <c r="K72" s="347"/>
      <c r="L72" s="349" t="s">
        <v>168</v>
      </c>
      <c r="M72" s="349"/>
      <c r="N72" s="350"/>
      <c r="O72" s="351">
        <v>700000</v>
      </c>
      <c r="P72" s="351"/>
      <c r="Q72" s="351"/>
      <c r="R72" s="351"/>
      <c r="S72" s="351"/>
      <c r="T72" s="351"/>
      <c r="U72" s="354">
        <f t="shared" si="1"/>
        <v>700000</v>
      </c>
      <c r="V72" s="355"/>
      <c r="W72" s="202"/>
    </row>
    <row r="73" spans="1:24" ht="45" customHeight="1" x14ac:dyDescent="0.4">
      <c r="A73" s="343">
        <v>2</v>
      </c>
      <c r="B73" s="357">
        <v>24</v>
      </c>
      <c r="C73" s="357">
        <v>241</v>
      </c>
      <c r="D73" s="344" t="s">
        <v>225</v>
      </c>
      <c r="E73" s="345" t="s">
        <v>47</v>
      </c>
      <c r="F73" s="345"/>
      <c r="G73" s="345"/>
      <c r="H73" s="344">
        <v>30</v>
      </c>
      <c r="I73" s="344"/>
      <c r="J73" s="347">
        <v>12102</v>
      </c>
      <c r="K73" s="347"/>
      <c r="L73" s="349" t="s">
        <v>168</v>
      </c>
      <c r="M73" s="349"/>
      <c r="N73" s="350"/>
      <c r="O73" s="351">
        <v>1000000</v>
      </c>
      <c r="P73" s="351"/>
      <c r="Q73" s="351"/>
      <c r="R73" s="351"/>
      <c r="S73" s="351"/>
      <c r="T73" s="351"/>
      <c r="U73" s="354">
        <f t="shared" si="1"/>
        <v>1000000</v>
      </c>
      <c r="V73" s="355"/>
      <c r="W73" s="202"/>
    </row>
    <row r="74" spans="1:24" ht="45" customHeight="1" x14ac:dyDescent="0.4">
      <c r="A74" s="343">
        <v>2</v>
      </c>
      <c r="B74" s="357">
        <v>24</v>
      </c>
      <c r="C74" s="357">
        <v>241</v>
      </c>
      <c r="D74" s="344" t="s">
        <v>226</v>
      </c>
      <c r="E74" s="345" t="s">
        <v>227</v>
      </c>
      <c r="F74" s="345"/>
      <c r="G74" s="345"/>
      <c r="H74" s="344">
        <v>30</v>
      </c>
      <c r="I74" s="344"/>
      <c r="J74" s="347">
        <v>12102</v>
      </c>
      <c r="K74" s="347"/>
      <c r="L74" s="349" t="s">
        <v>168</v>
      </c>
      <c r="M74" s="349"/>
      <c r="N74" s="350"/>
      <c r="O74" s="351">
        <v>448800</v>
      </c>
      <c r="P74" s="351"/>
      <c r="Q74" s="351">
        <v>151200</v>
      </c>
      <c r="R74" s="351"/>
      <c r="S74" s="351"/>
      <c r="T74" s="351"/>
      <c r="U74" s="354">
        <f t="shared" si="1"/>
        <v>600000</v>
      </c>
      <c r="V74" s="355"/>
      <c r="W74" s="202"/>
    </row>
    <row r="75" spans="1:24" ht="45" customHeight="1" x14ac:dyDescent="0.4">
      <c r="A75" s="343">
        <v>2</v>
      </c>
      <c r="B75" s="357">
        <v>24</v>
      </c>
      <c r="C75" s="357">
        <v>241</v>
      </c>
      <c r="D75" s="344" t="s">
        <v>228</v>
      </c>
      <c r="E75" s="345" t="s">
        <v>229</v>
      </c>
      <c r="F75" s="345"/>
      <c r="G75" s="345"/>
      <c r="H75" s="344">
        <v>30</v>
      </c>
      <c r="I75" s="344"/>
      <c r="J75" s="347">
        <v>12102</v>
      </c>
      <c r="K75" s="347"/>
      <c r="L75" s="349" t="s">
        <v>168</v>
      </c>
      <c r="M75" s="349"/>
      <c r="N75" s="350"/>
      <c r="O75" s="351">
        <v>10200000</v>
      </c>
      <c r="P75" s="351"/>
      <c r="Q75" s="351"/>
      <c r="R75" s="351"/>
      <c r="S75" s="351"/>
      <c r="T75" s="351"/>
      <c r="U75" s="354">
        <f t="shared" si="1"/>
        <v>10200000</v>
      </c>
      <c r="V75" s="355"/>
      <c r="W75" s="202"/>
      <c r="X75" s="202"/>
    </row>
    <row r="76" spans="1:24" ht="45" customHeight="1" x14ac:dyDescent="0.4">
      <c r="A76" s="343">
        <v>2</v>
      </c>
      <c r="B76" s="357">
        <v>24</v>
      </c>
      <c r="C76" s="357">
        <v>241</v>
      </c>
      <c r="D76" s="344" t="s">
        <v>172</v>
      </c>
      <c r="E76" s="345" t="s">
        <v>230</v>
      </c>
      <c r="F76" s="345"/>
      <c r="G76" s="345"/>
      <c r="H76" s="344">
        <v>30</v>
      </c>
      <c r="I76" s="344"/>
      <c r="J76" s="347">
        <v>12102</v>
      </c>
      <c r="K76" s="347"/>
      <c r="L76" s="349" t="s">
        <v>168</v>
      </c>
      <c r="M76" s="349"/>
      <c r="N76" s="350"/>
      <c r="O76" s="351">
        <v>44195000</v>
      </c>
      <c r="P76" s="351"/>
      <c r="Q76" s="351"/>
      <c r="R76" s="351"/>
      <c r="S76" s="351"/>
      <c r="T76" s="351"/>
      <c r="U76" s="354">
        <f t="shared" si="1"/>
        <v>44195000</v>
      </c>
      <c r="V76" s="355"/>
      <c r="W76" s="202"/>
    </row>
    <row r="77" spans="1:24" ht="45" customHeight="1" x14ac:dyDescent="0.4">
      <c r="A77" s="343">
        <v>2</v>
      </c>
      <c r="B77" s="357">
        <v>24</v>
      </c>
      <c r="C77" s="357">
        <v>241</v>
      </c>
      <c r="D77" s="344" t="s">
        <v>231</v>
      </c>
      <c r="E77" s="345" t="s">
        <v>232</v>
      </c>
      <c r="F77" s="345"/>
      <c r="G77" s="345"/>
      <c r="H77" s="344">
        <v>30</v>
      </c>
      <c r="I77" s="344"/>
      <c r="J77" s="347">
        <v>12102</v>
      </c>
      <c r="K77" s="347"/>
      <c r="L77" s="349" t="s">
        <v>168</v>
      </c>
      <c r="M77" s="349"/>
      <c r="N77" s="350"/>
      <c r="O77" s="351">
        <v>250000</v>
      </c>
      <c r="P77" s="351"/>
      <c r="Q77" s="351"/>
      <c r="R77" s="351"/>
      <c r="S77" s="351"/>
      <c r="T77" s="351"/>
      <c r="U77" s="354">
        <f t="shared" si="1"/>
        <v>250000</v>
      </c>
      <c r="V77" s="355"/>
      <c r="W77" s="202"/>
    </row>
    <row r="78" spans="1:24" ht="45" customHeight="1" thickBot="1" x14ac:dyDescent="0.45">
      <c r="A78" s="359">
        <v>2</v>
      </c>
      <c r="B78" s="360">
        <v>24</v>
      </c>
      <c r="C78" s="360">
        <v>241</v>
      </c>
      <c r="D78" s="362" t="s">
        <v>228</v>
      </c>
      <c r="E78" s="361" t="s">
        <v>233</v>
      </c>
      <c r="F78" s="361"/>
      <c r="G78" s="361"/>
      <c r="H78" s="362">
        <v>30</v>
      </c>
      <c r="I78" s="363" t="s">
        <v>161</v>
      </c>
      <c r="J78" s="315">
        <v>12102</v>
      </c>
      <c r="K78" s="315"/>
      <c r="L78" s="364" t="s">
        <v>168</v>
      </c>
      <c r="M78" s="364"/>
      <c r="N78" s="365"/>
      <c r="O78" s="366"/>
      <c r="P78" s="366"/>
      <c r="Q78" s="366"/>
      <c r="R78" s="366"/>
      <c r="S78" s="366"/>
      <c r="T78" s="366"/>
      <c r="U78" s="354">
        <f t="shared" si="1"/>
        <v>0</v>
      </c>
      <c r="V78" s="355"/>
      <c r="W78" s="202"/>
    </row>
    <row r="79" spans="1:24" ht="45" customHeight="1" thickBot="1" x14ac:dyDescent="0.45">
      <c r="A79" s="387"/>
      <c r="B79" s="388"/>
      <c r="C79" s="388"/>
      <c r="D79" s="389"/>
      <c r="E79" s="390" t="s">
        <v>234</v>
      </c>
      <c r="F79" s="390"/>
      <c r="G79" s="390"/>
      <c r="H79" s="391"/>
      <c r="I79" s="369"/>
      <c r="J79" s="371"/>
      <c r="K79" s="371"/>
      <c r="L79" s="392"/>
      <c r="M79" s="392"/>
      <c r="N79" s="393"/>
      <c r="O79" s="372">
        <f>SUM(O52:O78)</f>
        <v>162508290</v>
      </c>
      <c r="P79" s="372"/>
      <c r="Q79" s="372">
        <f>SUM(Q52:Q78)</f>
        <v>58136710</v>
      </c>
      <c r="R79" s="372"/>
      <c r="S79" s="373"/>
      <c r="T79" s="374"/>
      <c r="U79" s="373">
        <f>+O79+Q79</f>
        <v>220645000</v>
      </c>
      <c r="V79" s="375"/>
      <c r="W79" s="202"/>
      <c r="X79" s="202"/>
    </row>
    <row r="80" spans="1:24" ht="45" customHeight="1" x14ac:dyDescent="0.35">
      <c r="A80" s="394"/>
      <c r="B80" s="395"/>
      <c r="C80" s="395"/>
      <c r="D80" s="395"/>
      <c r="E80" s="395"/>
      <c r="F80" s="395"/>
      <c r="G80" s="395"/>
      <c r="H80" s="395"/>
      <c r="I80" s="395"/>
      <c r="J80" s="395"/>
      <c r="K80" s="395"/>
      <c r="L80" s="395"/>
      <c r="M80" s="395"/>
      <c r="N80" s="395"/>
      <c r="O80" s="395"/>
      <c r="P80" s="395"/>
      <c r="Q80" s="395"/>
      <c r="R80" s="395"/>
      <c r="S80" s="395"/>
      <c r="T80" s="395"/>
      <c r="U80" s="395"/>
      <c r="V80" s="396"/>
    </row>
    <row r="81" spans="1:22" ht="45" customHeight="1" x14ac:dyDescent="0.4">
      <c r="A81" s="379" t="s">
        <v>235</v>
      </c>
      <c r="B81" s="347"/>
      <c r="C81" s="347"/>
      <c r="D81" s="347"/>
      <c r="E81" s="347"/>
      <c r="F81" s="347"/>
      <c r="G81" s="347"/>
      <c r="H81" s="347"/>
      <c r="I81" s="347"/>
      <c r="J81" s="347"/>
      <c r="K81" s="347"/>
      <c r="L81" s="347"/>
      <c r="M81" s="347"/>
      <c r="N81" s="347"/>
      <c r="O81" s="377"/>
      <c r="P81" s="377"/>
      <c r="Q81" s="377"/>
      <c r="R81" s="377"/>
      <c r="S81" s="377"/>
      <c r="T81" s="377"/>
      <c r="U81" s="377"/>
      <c r="V81" s="378"/>
    </row>
    <row r="82" spans="1:22" ht="45" customHeight="1" x14ac:dyDescent="0.4">
      <c r="A82" s="343">
        <v>2</v>
      </c>
      <c r="B82" s="357">
        <v>24</v>
      </c>
      <c r="C82" s="357">
        <v>241</v>
      </c>
      <c r="D82" s="344" t="s">
        <v>236</v>
      </c>
      <c r="E82" s="397" t="s">
        <v>237</v>
      </c>
      <c r="F82" s="397"/>
      <c r="G82" s="397"/>
      <c r="H82" s="344">
        <v>30</v>
      </c>
      <c r="I82" s="346" t="s">
        <v>165</v>
      </c>
      <c r="J82" s="347">
        <v>12102</v>
      </c>
      <c r="K82" s="347"/>
      <c r="L82" s="349" t="s">
        <v>168</v>
      </c>
      <c r="M82" s="349"/>
      <c r="N82" s="350"/>
      <c r="O82" s="351">
        <v>3405000</v>
      </c>
      <c r="P82" s="351"/>
      <c r="Q82" s="351">
        <v>3420000</v>
      </c>
      <c r="R82" s="351"/>
      <c r="S82" s="351"/>
      <c r="T82" s="351"/>
      <c r="U82" s="354">
        <f>+O82+Q82</f>
        <v>6825000</v>
      </c>
      <c r="V82" s="355"/>
    </row>
    <row r="83" spans="1:22" ht="45" customHeight="1" x14ac:dyDescent="0.4">
      <c r="A83" s="343">
        <v>2</v>
      </c>
      <c r="B83" s="357">
        <v>24</v>
      </c>
      <c r="C83" s="357">
        <v>241</v>
      </c>
      <c r="D83" s="344" t="s">
        <v>238</v>
      </c>
      <c r="E83" s="398" t="s">
        <v>239</v>
      </c>
      <c r="F83" s="398"/>
      <c r="G83" s="398"/>
      <c r="H83" s="344">
        <v>30</v>
      </c>
      <c r="I83" s="346"/>
      <c r="J83" s="347">
        <v>12102</v>
      </c>
      <c r="K83" s="347"/>
      <c r="L83" s="349" t="s">
        <v>168</v>
      </c>
      <c r="M83" s="349"/>
      <c r="N83" s="350"/>
      <c r="O83" s="351">
        <v>829000</v>
      </c>
      <c r="P83" s="351"/>
      <c r="Q83" s="351">
        <v>507000</v>
      </c>
      <c r="R83" s="351"/>
      <c r="S83" s="351"/>
      <c r="T83" s="351"/>
      <c r="U83" s="354">
        <f t="shared" ref="U83:U96" si="2">+O83+Q83</f>
        <v>1336000</v>
      </c>
      <c r="V83" s="355"/>
    </row>
    <row r="84" spans="1:22" ht="45" customHeight="1" x14ac:dyDescent="0.4">
      <c r="A84" s="343">
        <v>2</v>
      </c>
      <c r="B84" s="357">
        <v>24</v>
      </c>
      <c r="C84" s="357">
        <v>241</v>
      </c>
      <c r="D84" s="344" t="s">
        <v>240</v>
      </c>
      <c r="E84" s="399" t="s">
        <v>241</v>
      </c>
      <c r="F84" s="399"/>
      <c r="G84" s="399"/>
      <c r="H84" s="344">
        <v>30</v>
      </c>
      <c r="I84" s="344"/>
      <c r="J84" s="347">
        <v>12102</v>
      </c>
      <c r="K84" s="347"/>
      <c r="L84" s="349" t="s">
        <v>168</v>
      </c>
      <c r="M84" s="349"/>
      <c r="N84" s="350"/>
      <c r="O84" s="351">
        <v>888000</v>
      </c>
      <c r="P84" s="351"/>
      <c r="Q84" s="351">
        <v>312000</v>
      </c>
      <c r="R84" s="351"/>
      <c r="S84" s="351"/>
      <c r="T84" s="351"/>
      <c r="U84" s="354">
        <f t="shared" si="2"/>
        <v>1200000</v>
      </c>
      <c r="V84" s="355"/>
    </row>
    <row r="85" spans="1:22" ht="45" customHeight="1" x14ac:dyDescent="0.4">
      <c r="A85" s="343">
        <v>2</v>
      </c>
      <c r="B85" s="357">
        <v>24</v>
      </c>
      <c r="C85" s="357">
        <v>241</v>
      </c>
      <c r="D85" s="344" t="s">
        <v>242</v>
      </c>
      <c r="E85" s="399" t="s">
        <v>243</v>
      </c>
      <c r="F85" s="399"/>
      <c r="G85" s="399"/>
      <c r="H85" s="344">
        <v>30</v>
      </c>
      <c r="I85" s="344"/>
      <c r="J85" s="347">
        <v>12102</v>
      </c>
      <c r="K85" s="347"/>
      <c r="L85" s="349" t="s">
        <v>168</v>
      </c>
      <c r="M85" s="349"/>
      <c r="N85" s="350"/>
      <c r="O85" s="351">
        <v>3450000</v>
      </c>
      <c r="P85" s="351"/>
      <c r="Q85" s="351"/>
      <c r="R85" s="351"/>
      <c r="S85" s="351"/>
      <c r="T85" s="351"/>
      <c r="U85" s="354">
        <f t="shared" si="2"/>
        <v>3450000</v>
      </c>
      <c r="V85" s="355"/>
    </row>
    <row r="86" spans="1:22" ht="45" customHeight="1" x14ac:dyDescent="0.4">
      <c r="A86" s="343">
        <v>2</v>
      </c>
      <c r="B86" s="357">
        <v>24</v>
      </c>
      <c r="C86" s="357">
        <v>241</v>
      </c>
      <c r="D86" s="344" t="s">
        <v>244</v>
      </c>
      <c r="E86" s="399" t="s">
        <v>245</v>
      </c>
      <c r="F86" s="399"/>
      <c r="G86" s="399"/>
      <c r="H86" s="344">
        <v>30</v>
      </c>
      <c r="I86" s="344"/>
      <c r="J86" s="347">
        <v>12102</v>
      </c>
      <c r="K86" s="347"/>
      <c r="L86" s="349" t="s">
        <v>168</v>
      </c>
      <c r="M86" s="349"/>
      <c r="N86" s="350"/>
      <c r="O86" s="351">
        <v>59200</v>
      </c>
      <c r="P86" s="351"/>
      <c r="Q86" s="351">
        <v>20800</v>
      </c>
      <c r="R86" s="351"/>
      <c r="S86" s="351"/>
      <c r="T86" s="351"/>
      <c r="U86" s="354">
        <f t="shared" si="2"/>
        <v>80000</v>
      </c>
      <c r="V86" s="355"/>
    </row>
    <row r="87" spans="1:22" ht="45" customHeight="1" x14ac:dyDescent="0.4">
      <c r="A87" s="343">
        <v>2</v>
      </c>
      <c r="B87" s="357">
        <v>24</v>
      </c>
      <c r="C87" s="357">
        <v>241</v>
      </c>
      <c r="D87" s="344" t="s">
        <v>246</v>
      </c>
      <c r="E87" s="399" t="s">
        <v>60</v>
      </c>
      <c r="F87" s="399"/>
      <c r="G87" s="399"/>
      <c r="H87" s="344">
        <v>30</v>
      </c>
      <c r="I87" s="344"/>
      <c r="J87" s="347">
        <v>12102</v>
      </c>
      <c r="K87" s="347"/>
      <c r="L87" s="349" t="s">
        <v>168</v>
      </c>
      <c r="M87" s="349"/>
      <c r="N87" s="350"/>
      <c r="O87" s="351">
        <v>228000</v>
      </c>
      <c r="P87" s="351"/>
      <c r="Q87" s="351">
        <v>172000</v>
      </c>
      <c r="R87" s="351"/>
      <c r="S87" s="351"/>
      <c r="T87" s="351"/>
      <c r="U87" s="354">
        <f t="shared" si="2"/>
        <v>400000</v>
      </c>
      <c r="V87" s="355"/>
    </row>
    <row r="88" spans="1:22" ht="45" customHeight="1" x14ac:dyDescent="0.4">
      <c r="A88" s="343">
        <v>2</v>
      </c>
      <c r="B88" s="357">
        <v>24</v>
      </c>
      <c r="C88" s="357">
        <v>241</v>
      </c>
      <c r="D88" s="344" t="s">
        <v>247</v>
      </c>
      <c r="E88" s="399" t="s">
        <v>248</v>
      </c>
      <c r="F88" s="399"/>
      <c r="G88" s="399"/>
      <c r="H88" s="344">
        <v>30</v>
      </c>
      <c r="I88" s="344"/>
      <c r="J88" s="347">
        <v>12102</v>
      </c>
      <c r="K88" s="347"/>
      <c r="L88" s="349" t="s">
        <v>168</v>
      </c>
      <c r="M88" s="349"/>
      <c r="N88" s="350"/>
      <c r="O88" s="351">
        <v>5750000</v>
      </c>
      <c r="P88" s="351"/>
      <c r="Q88" s="351">
        <v>6750000</v>
      </c>
      <c r="R88" s="351"/>
      <c r="S88" s="351"/>
      <c r="T88" s="351"/>
      <c r="U88" s="354">
        <f t="shared" si="2"/>
        <v>12500000</v>
      </c>
      <c r="V88" s="355"/>
    </row>
    <row r="89" spans="1:22" ht="45" customHeight="1" x14ac:dyDescent="0.4">
      <c r="A89" s="343">
        <v>2</v>
      </c>
      <c r="B89" s="357">
        <v>24</v>
      </c>
      <c r="C89" s="357">
        <v>241</v>
      </c>
      <c r="D89" s="344" t="s">
        <v>249</v>
      </c>
      <c r="E89" s="399" t="s">
        <v>250</v>
      </c>
      <c r="F89" s="399"/>
      <c r="G89" s="399"/>
      <c r="H89" s="344">
        <v>30</v>
      </c>
      <c r="I89" s="346" t="s">
        <v>165</v>
      </c>
      <c r="J89" s="347">
        <v>12102</v>
      </c>
      <c r="K89" s="347"/>
      <c r="L89" s="349" t="s">
        <v>168</v>
      </c>
      <c r="M89" s="349"/>
      <c r="N89" s="350"/>
      <c r="O89" s="351">
        <v>527000</v>
      </c>
      <c r="P89" s="351"/>
      <c r="Q89" s="351">
        <v>1173000</v>
      </c>
      <c r="R89" s="351"/>
      <c r="S89" s="351"/>
      <c r="T89" s="351"/>
      <c r="U89" s="354">
        <f t="shared" si="2"/>
        <v>1700000</v>
      </c>
      <c r="V89" s="355"/>
    </row>
    <row r="90" spans="1:22" ht="45" customHeight="1" x14ac:dyDescent="0.4">
      <c r="A90" s="343">
        <v>2</v>
      </c>
      <c r="B90" s="357">
        <v>24</v>
      </c>
      <c r="C90" s="357">
        <v>241</v>
      </c>
      <c r="D90" s="344" t="s">
        <v>251</v>
      </c>
      <c r="E90" s="399" t="s">
        <v>252</v>
      </c>
      <c r="F90" s="399"/>
      <c r="G90" s="399"/>
      <c r="H90" s="344">
        <v>30</v>
      </c>
      <c r="I90" s="344"/>
      <c r="J90" s="347">
        <v>12102</v>
      </c>
      <c r="K90" s="347"/>
      <c r="L90" s="349" t="s">
        <v>168</v>
      </c>
      <c r="M90" s="349"/>
      <c r="N90" s="350"/>
      <c r="O90" s="351">
        <v>2244000</v>
      </c>
      <c r="P90" s="351"/>
      <c r="Q90" s="351">
        <v>2156000</v>
      </c>
      <c r="R90" s="351"/>
      <c r="S90" s="351"/>
      <c r="T90" s="351"/>
      <c r="U90" s="354">
        <f t="shared" si="2"/>
        <v>4400000</v>
      </c>
      <c r="V90" s="355"/>
    </row>
    <row r="91" spans="1:22" ht="45" customHeight="1" x14ac:dyDescent="0.4">
      <c r="A91" s="343">
        <v>2</v>
      </c>
      <c r="B91" s="357">
        <v>24</v>
      </c>
      <c r="C91" s="357">
        <v>241</v>
      </c>
      <c r="D91" s="344" t="s">
        <v>253</v>
      </c>
      <c r="E91" s="399" t="s">
        <v>254</v>
      </c>
      <c r="F91" s="399"/>
      <c r="G91" s="399"/>
      <c r="H91" s="344">
        <v>30</v>
      </c>
      <c r="I91" s="344"/>
      <c r="J91" s="347">
        <v>12102</v>
      </c>
      <c r="K91" s="347"/>
      <c r="L91" s="349" t="s">
        <v>168</v>
      </c>
      <c r="M91" s="349"/>
      <c r="N91" s="350"/>
      <c r="O91" s="351">
        <v>50000</v>
      </c>
      <c r="P91" s="351"/>
      <c r="Q91" s="351"/>
      <c r="R91" s="351"/>
      <c r="S91" s="351"/>
      <c r="T91" s="351"/>
      <c r="U91" s="354">
        <f t="shared" si="2"/>
        <v>50000</v>
      </c>
      <c r="V91" s="355"/>
    </row>
    <row r="92" spans="1:22" ht="45" customHeight="1" x14ac:dyDescent="0.4">
      <c r="A92" s="343">
        <v>2</v>
      </c>
      <c r="B92" s="357">
        <v>24</v>
      </c>
      <c r="C92" s="357">
        <v>241</v>
      </c>
      <c r="D92" s="344" t="s">
        <v>255</v>
      </c>
      <c r="E92" s="399" t="s">
        <v>66</v>
      </c>
      <c r="F92" s="399"/>
      <c r="G92" s="399"/>
      <c r="H92" s="344">
        <v>30</v>
      </c>
      <c r="I92" s="344"/>
      <c r="J92" s="347">
        <v>12102</v>
      </c>
      <c r="K92" s="347"/>
      <c r="L92" s="349" t="s">
        <v>168</v>
      </c>
      <c r="M92" s="349"/>
      <c r="N92" s="350"/>
      <c r="O92" s="351">
        <v>444000</v>
      </c>
      <c r="P92" s="351"/>
      <c r="Q92" s="351">
        <v>156000</v>
      </c>
      <c r="R92" s="351"/>
      <c r="S92" s="351"/>
      <c r="T92" s="351"/>
      <c r="U92" s="354">
        <f t="shared" si="2"/>
        <v>600000</v>
      </c>
      <c r="V92" s="355"/>
    </row>
    <row r="93" spans="1:22" ht="45" customHeight="1" x14ac:dyDescent="0.4">
      <c r="A93" s="343">
        <v>2</v>
      </c>
      <c r="B93" s="357">
        <v>24</v>
      </c>
      <c r="C93" s="357">
        <v>241</v>
      </c>
      <c r="D93" s="344" t="s">
        <v>256</v>
      </c>
      <c r="E93" s="399" t="s">
        <v>67</v>
      </c>
      <c r="F93" s="399"/>
      <c r="G93" s="399"/>
      <c r="H93" s="344">
        <v>30</v>
      </c>
      <c r="I93" s="344"/>
      <c r="J93" s="347">
        <v>12102</v>
      </c>
      <c r="K93" s="347"/>
      <c r="L93" s="349" t="s">
        <v>168</v>
      </c>
      <c r="M93" s="349"/>
      <c r="N93" s="350"/>
      <c r="O93" s="351">
        <v>336000</v>
      </c>
      <c r="P93" s="351"/>
      <c r="Q93" s="351">
        <v>864000</v>
      </c>
      <c r="R93" s="351"/>
      <c r="S93" s="351"/>
      <c r="T93" s="351"/>
      <c r="U93" s="354">
        <f t="shared" si="2"/>
        <v>1200000</v>
      </c>
      <c r="V93" s="355"/>
    </row>
    <row r="94" spans="1:22" ht="45" customHeight="1" x14ac:dyDescent="0.4">
      <c r="A94" s="343">
        <v>2</v>
      </c>
      <c r="B94" s="357">
        <v>24</v>
      </c>
      <c r="C94" s="357">
        <v>241</v>
      </c>
      <c r="D94" s="344" t="s">
        <v>251</v>
      </c>
      <c r="E94" s="399" t="s">
        <v>257</v>
      </c>
      <c r="F94" s="399"/>
      <c r="G94" s="399"/>
      <c r="H94" s="344">
        <v>30</v>
      </c>
      <c r="I94" s="344"/>
      <c r="J94" s="347">
        <v>12102</v>
      </c>
      <c r="K94" s="347"/>
      <c r="L94" s="349" t="s">
        <v>168</v>
      </c>
      <c r="M94" s="349"/>
      <c r="N94" s="350"/>
      <c r="O94" s="351">
        <v>6508000</v>
      </c>
      <c r="P94" s="351"/>
      <c r="Q94" s="351"/>
      <c r="R94" s="351"/>
      <c r="S94" s="351"/>
      <c r="T94" s="351"/>
      <c r="U94" s="354">
        <f t="shared" si="2"/>
        <v>6508000</v>
      </c>
      <c r="V94" s="355"/>
    </row>
    <row r="95" spans="1:22" ht="45" customHeight="1" x14ac:dyDescent="0.4">
      <c r="A95" s="359">
        <v>2</v>
      </c>
      <c r="B95" s="360">
        <v>24</v>
      </c>
      <c r="C95" s="360">
        <v>241</v>
      </c>
      <c r="D95" s="362"/>
      <c r="E95" s="400" t="s">
        <v>258</v>
      </c>
      <c r="F95" s="400"/>
      <c r="G95" s="400"/>
      <c r="H95" s="362">
        <v>30</v>
      </c>
      <c r="I95" s="362"/>
      <c r="J95" s="347">
        <v>12102</v>
      </c>
      <c r="K95" s="347"/>
      <c r="L95" s="349" t="s">
        <v>168</v>
      </c>
      <c r="M95" s="349"/>
      <c r="N95" s="350"/>
      <c r="O95" s="351"/>
      <c r="P95" s="351"/>
      <c r="Q95" s="351"/>
      <c r="R95" s="351"/>
      <c r="S95" s="351"/>
      <c r="T95" s="351"/>
      <c r="U95" s="354">
        <f t="shared" si="2"/>
        <v>0</v>
      </c>
      <c r="V95" s="355"/>
    </row>
    <row r="96" spans="1:22" ht="45" customHeight="1" thickBot="1" x14ac:dyDescent="0.45">
      <c r="A96" s="359">
        <v>2</v>
      </c>
      <c r="B96" s="360">
        <v>24</v>
      </c>
      <c r="C96" s="360">
        <v>241</v>
      </c>
      <c r="D96" s="362" t="s">
        <v>259</v>
      </c>
      <c r="E96" s="400" t="s">
        <v>260</v>
      </c>
      <c r="F96" s="400"/>
      <c r="G96" s="400"/>
      <c r="H96" s="362">
        <v>30</v>
      </c>
      <c r="I96" s="363" t="s">
        <v>165</v>
      </c>
      <c r="J96" s="315">
        <v>12102</v>
      </c>
      <c r="K96" s="315"/>
      <c r="L96" s="401" t="s">
        <v>168</v>
      </c>
      <c r="M96" s="401"/>
      <c r="N96" s="365"/>
      <c r="O96" s="366">
        <v>1574400</v>
      </c>
      <c r="P96" s="366"/>
      <c r="Q96" s="366">
        <v>759000</v>
      </c>
      <c r="R96" s="366"/>
      <c r="S96" s="366"/>
      <c r="T96" s="366"/>
      <c r="U96" s="354">
        <f t="shared" si="2"/>
        <v>2333400</v>
      </c>
      <c r="V96" s="355"/>
    </row>
    <row r="97" spans="1:24" ht="45" customHeight="1" thickBot="1" x14ac:dyDescent="0.45">
      <c r="A97" s="387"/>
      <c r="B97" s="388"/>
      <c r="C97" s="388"/>
      <c r="D97" s="389"/>
      <c r="E97" s="370" t="s">
        <v>86</v>
      </c>
      <c r="F97" s="370"/>
      <c r="G97" s="370"/>
      <c r="H97" s="402"/>
      <c r="I97" s="403"/>
      <c r="J97" s="404"/>
      <c r="K97" s="405"/>
      <c r="L97" s="392"/>
      <c r="M97" s="392"/>
      <c r="N97" s="393"/>
      <c r="O97" s="372">
        <f>SUM(O82:P96)</f>
        <v>26292600</v>
      </c>
      <c r="P97" s="372"/>
      <c r="Q97" s="372">
        <f>SUM(Q82:R96)</f>
        <v>16289800</v>
      </c>
      <c r="R97" s="372"/>
      <c r="S97" s="372"/>
      <c r="T97" s="372"/>
      <c r="U97" s="372">
        <f>+O97+Q97</f>
        <v>42582400</v>
      </c>
      <c r="V97" s="372"/>
      <c r="W97" s="202"/>
      <c r="X97" s="202"/>
    </row>
    <row r="98" spans="1:24" ht="45" customHeight="1" thickBot="1" x14ac:dyDescent="0.45">
      <c r="A98" s="406"/>
      <c r="B98" s="209"/>
      <c r="C98" s="20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407"/>
    </row>
    <row r="99" spans="1:24" ht="45" customHeight="1" thickBot="1" x14ac:dyDescent="0.45">
      <c r="A99" s="403"/>
      <c r="B99" s="369"/>
      <c r="C99" s="369"/>
      <c r="D99" s="369"/>
      <c r="E99" s="408" t="s">
        <v>261</v>
      </c>
      <c r="F99" s="409"/>
      <c r="G99" s="370"/>
      <c r="H99" s="391"/>
      <c r="I99" s="369"/>
      <c r="J99" s="404"/>
      <c r="K99" s="405"/>
      <c r="L99" s="392"/>
      <c r="M99" s="392"/>
      <c r="N99" s="393"/>
      <c r="O99" s="373">
        <f>+O97+O79+O49</f>
        <v>563731531</v>
      </c>
      <c r="P99" s="374"/>
      <c r="Q99" s="373">
        <f>+Q97+Q79+Q49</f>
        <v>337042109</v>
      </c>
      <c r="R99" s="374"/>
      <c r="S99" s="373"/>
      <c r="T99" s="374"/>
      <c r="U99" s="373">
        <f>+O99+Q99</f>
        <v>900773640</v>
      </c>
      <c r="V99" s="374"/>
      <c r="W99" s="202"/>
      <c r="X99" s="202"/>
    </row>
    <row r="100" spans="1:24" ht="45" customHeight="1" x14ac:dyDescent="0.4">
      <c r="A100" s="376" t="s">
        <v>262</v>
      </c>
      <c r="B100" s="377"/>
      <c r="C100" s="377"/>
      <c r="D100" s="377"/>
      <c r="E100" s="377"/>
      <c r="F100" s="377"/>
      <c r="G100" s="377"/>
      <c r="H100" s="377"/>
      <c r="I100" s="377"/>
      <c r="J100" s="377"/>
      <c r="K100" s="377"/>
      <c r="L100" s="377"/>
      <c r="M100" s="377"/>
      <c r="N100" s="377"/>
      <c r="O100" s="377"/>
      <c r="P100" s="377"/>
      <c r="Q100" s="377"/>
      <c r="R100" s="377"/>
      <c r="S100" s="377"/>
      <c r="T100" s="377"/>
      <c r="U100" s="377"/>
      <c r="V100" s="378"/>
    </row>
    <row r="101" spans="1:24" ht="45" customHeight="1" x14ac:dyDescent="0.4">
      <c r="A101" s="410" t="s">
        <v>145</v>
      </c>
      <c r="B101" s="411" t="s">
        <v>263</v>
      </c>
      <c r="C101" s="411" t="s">
        <v>264</v>
      </c>
      <c r="D101" s="411" t="s">
        <v>265</v>
      </c>
      <c r="E101" s="412" t="s">
        <v>266</v>
      </c>
      <c r="F101" s="412"/>
      <c r="G101" s="412"/>
      <c r="H101" s="413" t="s">
        <v>267</v>
      </c>
      <c r="I101" s="414" t="s">
        <v>165</v>
      </c>
      <c r="J101" s="347">
        <v>12102</v>
      </c>
      <c r="K101" s="347"/>
      <c r="L101" s="349" t="s">
        <v>268</v>
      </c>
      <c r="M101" s="349"/>
      <c r="N101" s="415"/>
      <c r="O101" s="351">
        <v>18781600</v>
      </c>
      <c r="P101" s="351"/>
      <c r="Q101" s="351"/>
      <c r="R101" s="351"/>
      <c r="S101" s="351"/>
      <c r="T101" s="351"/>
      <c r="U101" s="354">
        <f>+O101+Q101</f>
        <v>18781600</v>
      </c>
      <c r="V101" s="355"/>
    </row>
    <row r="102" spans="1:24" ht="45" customHeight="1" x14ac:dyDescent="0.4">
      <c r="A102" s="343">
        <v>2</v>
      </c>
      <c r="B102" s="357">
        <v>24</v>
      </c>
      <c r="C102" s="357">
        <v>241</v>
      </c>
      <c r="D102" s="344" t="s">
        <v>269</v>
      </c>
      <c r="E102" s="399" t="s">
        <v>270</v>
      </c>
      <c r="F102" s="399"/>
      <c r="G102" s="399" t="s">
        <v>271</v>
      </c>
      <c r="H102" s="416">
        <v>30</v>
      </c>
      <c r="I102" s="417"/>
      <c r="J102" s="347">
        <v>12102</v>
      </c>
      <c r="K102" s="347"/>
      <c r="L102" s="349" t="s">
        <v>268</v>
      </c>
      <c r="M102" s="349"/>
      <c r="N102" s="415"/>
      <c r="O102" s="351">
        <v>32662224</v>
      </c>
      <c r="P102" s="351"/>
      <c r="Q102" s="351"/>
      <c r="R102" s="351"/>
      <c r="S102" s="351"/>
      <c r="T102" s="351"/>
      <c r="U102" s="354">
        <f t="shared" ref="U102:U108" si="3">+O102+Q102</f>
        <v>32662224</v>
      </c>
      <c r="V102" s="355"/>
    </row>
    <row r="103" spans="1:24" ht="45" customHeight="1" x14ac:dyDescent="0.4">
      <c r="A103" s="343">
        <v>2</v>
      </c>
      <c r="B103" s="357">
        <v>24</v>
      </c>
      <c r="C103" s="357">
        <v>241</v>
      </c>
      <c r="D103" s="344" t="s">
        <v>272</v>
      </c>
      <c r="E103" s="399" t="s">
        <v>273</v>
      </c>
      <c r="F103" s="399"/>
      <c r="G103" s="399"/>
      <c r="H103" s="416">
        <v>30</v>
      </c>
      <c r="I103" s="417"/>
      <c r="J103" s="347">
        <v>12102</v>
      </c>
      <c r="K103" s="347"/>
      <c r="L103" s="349" t="s">
        <v>268</v>
      </c>
      <c r="M103" s="349"/>
      <c r="N103" s="415"/>
      <c r="O103" s="351">
        <v>20000000</v>
      </c>
      <c r="P103" s="351"/>
      <c r="Q103" s="351"/>
      <c r="R103" s="351"/>
      <c r="S103" s="351"/>
      <c r="T103" s="351"/>
      <c r="U103" s="354">
        <f t="shared" si="3"/>
        <v>20000000</v>
      </c>
      <c r="V103" s="355"/>
    </row>
    <row r="104" spans="1:24" ht="45" customHeight="1" x14ac:dyDescent="0.4">
      <c r="A104" s="343">
        <v>2</v>
      </c>
      <c r="B104" s="357">
        <v>24</v>
      </c>
      <c r="C104" s="357">
        <v>241</v>
      </c>
      <c r="D104" s="344" t="s">
        <v>274</v>
      </c>
      <c r="E104" s="399" t="s">
        <v>275</v>
      </c>
      <c r="F104" s="399"/>
      <c r="G104" s="399"/>
      <c r="H104" s="418">
        <v>30</v>
      </c>
      <c r="I104" s="417"/>
      <c r="J104" s="347">
        <v>12102</v>
      </c>
      <c r="K104" s="347"/>
      <c r="L104" s="419" t="s">
        <v>268</v>
      </c>
      <c r="M104" s="419"/>
      <c r="N104" s="415"/>
      <c r="O104" s="381">
        <v>3200000</v>
      </c>
      <c r="P104" s="381"/>
      <c r="Q104" s="381"/>
      <c r="R104" s="381"/>
      <c r="S104" s="381"/>
      <c r="T104" s="381"/>
      <c r="U104" s="354">
        <f t="shared" si="3"/>
        <v>3200000</v>
      </c>
      <c r="V104" s="355"/>
    </row>
    <row r="105" spans="1:24" ht="45" customHeight="1" x14ac:dyDescent="0.4">
      <c r="A105" s="343">
        <v>2</v>
      </c>
      <c r="B105" s="344">
        <v>24</v>
      </c>
      <c r="C105" s="344">
        <v>241</v>
      </c>
      <c r="D105" s="344" t="s">
        <v>276</v>
      </c>
      <c r="E105" s="399" t="s">
        <v>277</v>
      </c>
      <c r="F105" s="399"/>
      <c r="G105" s="399"/>
      <c r="H105" s="418">
        <v>30</v>
      </c>
      <c r="I105" s="414" t="s">
        <v>165</v>
      </c>
      <c r="J105" s="347">
        <v>12102</v>
      </c>
      <c r="K105" s="347"/>
      <c r="L105" s="419" t="s">
        <v>268</v>
      </c>
      <c r="M105" s="419"/>
      <c r="N105" s="415"/>
      <c r="O105" s="354">
        <v>11245709</v>
      </c>
      <c r="P105" s="420"/>
      <c r="Q105" s="381"/>
      <c r="R105" s="381"/>
      <c r="S105" s="381"/>
      <c r="T105" s="381"/>
      <c r="U105" s="354">
        <f t="shared" si="3"/>
        <v>11245709</v>
      </c>
      <c r="V105" s="355"/>
    </row>
    <row r="106" spans="1:24" ht="45" customHeight="1" x14ac:dyDescent="0.4">
      <c r="A106" s="343">
        <v>2</v>
      </c>
      <c r="B106" s="344">
        <v>24</v>
      </c>
      <c r="C106" s="344">
        <v>241</v>
      </c>
      <c r="D106" s="344" t="s">
        <v>278</v>
      </c>
      <c r="E106" s="345" t="s">
        <v>279</v>
      </c>
      <c r="F106" s="345"/>
      <c r="G106" s="345"/>
      <c r="H106" s="418">
        <v>30</v>
      </c>
      <c r="I106" s="417"/>
      <c r="J106" s="347">
        <v>12102</v>
      </c>
      <c r="K106" s="347"/>
      <c r="L106" s="419" t="s">
        <v>268</v>
      </c>
      <c r="M106" s="419"/>
      <c r="N106" s="415"/>
      <c r="O106" s="354">
        <v>10335150</v>
      </c>
      <c r="P106" s="420"/>
      <c r="Q106" s="381"/>
      <c r="R106" s="381"/>
      <c r="S106" s="381"/>
      <c r="T106" s="381"/>
      <c r="U106" s="354">
        <f t="shared" si="3"/>
        <v>10335150</v>
      </c>
      <c r="V106" s="355"/>
    </row>
    <row r="107" spans="1:24" ht="45" customHeight="1" x14ac:dyDescent="0.4">
      <c r="A107" s="343">
        <v>2</v>
      </c>
      <c r="B107" s="344">
        <v>24</v>
      </c>
      <c r="C107" s="344">
        <v>241</v>
      </c>
      <c r="D107" s="344" t="s">
        <v>280</v>
      </c>
      <c r="E107" s="345" t="s">
        <v>281</v>
      </c>
      <c r="F107" s="345"/>
      <c r="G107" s="345"/>
      <c r="H107" s="418">
        <v>30</v>
      </c>
      <c r="I107" s="417"/>
      <c r="J107" s="347">
        <v>12102</v>
      </c>
      <c r="K107" s="347"/>
      <c r="L107" s="419" t="s">
        <v>268</v>
      </c>
      <c r="M107" s="419"/>
      <c r="N107" s="415"/>
      <c r="O107" s="381">
        <v>14000000</v>
      </c>
      <c r="P107" s="420"/>
      <c r="Q107" s="381"/>
      <c r="R107" s="381"/>
      <c r="S107" s="421"/>
      <c r="T107" s="421"/>
      <c r="U107" s="354">
        <f t="shared" si="3"/>
        <v>14000000</v>
      </c>
      <c r="V107" s="355"/>
    </row>
    <row r="108" spans="1:24" ht="45" customHeight="1" thickBot="1" x14ac:dyDescent="0.45">
      <c r="A108" s="359">
        <v>2</v>
      </c>
      <c r="B108" s="362">
        <v>24</v>
      </c>
      <c r="C108" s="362">
        <v>241</v>
      </c>
      <c r="D108" s="362" t="s">
        <v>282</v>
      </c>
      <c r="E108" s="400" t="s">
        <v>283</v>
      </c>
      <c r="F108" s="400"/>
      <c r="G108" s="400"/>
      <c r="H108" s="422">
        <v>30</v>
      </c>
      <c r="I108" s="423" t="s">
        <v>165</v>
      </c>
      <c r="J108" s="315">
        <v>12102</v>
      </c>
      <c r="K108" s="315"/>
      <c r="L108" s="424" t="s">
        <v>268</v>
      </c>
      <c r="M108" s="424"/>
      <c r="N108" s="425"/>
      <c r="O108" s="366">
        <v>139087950</v>
      </c>
      <c r="P108" s="366"/>
      <c r="Q108" s="366"/>
      <c r="R108" s="366"/>
      <c r="S108" s="426"/>
      <c r="T108" s="427"/>
      <c r="U108" s="354">
        <f t="shared" si="3"/>
        <v>139087950</v>
      </c>
      <c r="V108" s="355"/>
    </row>
    <row r="109" spans="1:24" ht="45" customHeight="1" thickBot="1" x14ac:dyDescent="0.45">
      <c r="A109" s="428"/>
      <c r="B109" s="388"/>
      <c r="C109" s="388"/>
      <c r="D109" s="388"/>
      <c r="E109" s="370" t="s">
        <v>284</v>
      </c>
      <c r="F109" s="370"/>
      <c r="G109" s="370"/>
      <c r="H109" s="369"/>
      <c r="I109" s="369"/>
      <c r="J109" s="404"/>
      <c r="K109" s="405"/>
      <c r="L109" s="392"/>
      <c r="M109" s="392"/>
      <c r="N109" s="393"/>
      <c r="O109" s="372">
        <f>SUM(O101:O108)</f>
        <v>249312633</v>
      </c>
      <c r="P109" s="372"/>
      <c r="Q109" s="372"/>
      <c r="R109" s="372"/>
      <c r="S109" s="372"/>
      <c r="T109" s="372"/>
      <c r="U109" s="372">
        <f>+O109+Q109</f>
        <v>249312633</v>
      </c>
      <c r="V109" s="372"/>
      <c r="W109" s="202"/>
      <c r="X109" s="202"/>
    </row>
    <row r="110" spans="1:24" ht="45" customHeight="1" x14ac:dyDescent="0.4">
      <c r="A110" s="429"/>
      <c r="B110" s="430"/>
      <c r="C110" s="430"/>
      <c r="D110" s="430"/>
      <c r="E110" s="430"/>
      <c r="F110" s="430"/>
      <c r="G110" s="430"/>
      <c r="H110" s="430"/>
      <c r="I110" s="430"/>
      <c r="J110" s="430"/>
      <c r="K110" s="430"/>
      <c r="L110" s="430"/>
      <c r="M110" s="430"/>
      <c r="N110" s="430"/>
      <c r="O110" s="430"/>
      <c r="P110" s="430"/>
      <c r="Q110" s="430"/>
      <c r="R110" s="430"/>
      <c r="S110" s="430"/>
      <c r="T110" s="430"/>
      <c r="U110" s="430"/>
      <c r="V110" s="431"/>
    </row>
    <row r="111" spans="1:24" ht="45" customHeight="1" x14ac:dyDescent="0.4">
      <c r="A111" s="379" t="s">
        <v>285</v>
      </c>
      <c r="B111" s="347"/>
      <c r="C111" s="347"/>
      <c r="D111" s="347"/>
      <c r="E111" s="347"/>
      <c r="F111" s="347"/>
      <c r="G111" s="347"/>
      <c r="H111" s="347"/>
      <c r="I111" s="347"/>
      <c r="J111" s="347"/>
      <c r="K111" s="347"/>
      <c r="L111" s="347"/>
      <c r="M111" s="347"/>
      <c r="N111" s="347"/>
      <c r="O111" s="347"/>
      <c r="P111" s="347"/>
      <c r="Q111" s="347"/>
      <c r="R111" s="347"/>
      <c r="S111" s="347"/>
      <c r="T111" s="347"/>
      <c r="U111" s="347"/>
      <c r="V111" s="380"/>
    </row>
    <row r="112" spans="1:24" ht="45" customHeight="1" x14ac:dyDescent="0.4">
      <c r="A112" s="343">
        <v>2</v>
      </c>
      <c r="B112" s="344">
        <v>24</v>
      </c>
      <c r="C112" s="344">
        <v>241</v>
      </c>
      <c r="D112" s="344">
        <v>1</v>
      </c>
      <c r="E112" s="399" t="s">
        <v>286</v>
      </c>
      <c r="F112" s="399"/>
      <c r="G112" s="399"/>
      <c r="H112" s="416">
        <v>221</v>
      </c>
      <c r="I112" s="344" t="s">
        <v>161</v>
      </c>
      <c r="J112" s="347">
        <v>12102</v>
      </c>
      <c r="K112" s="347"/>
      <c r="L112" s="349" t="s">
        <v>287</v>
      </c>
      <c r="M112" s="349"/>
      <c r="N112" s="350"/>
      <c r="O112" s="351"/>
      <c r="P112" s="351"/>
      <c r="Q112" s="381"/>
      <c r="R112" s="381"/>
      <c r="S112" s="351">
        <v>1300000</v>
      </c>
      <c r="T112" s="432"/>
      <c r="U112" s="433">
        <f>+S112</f>
        <v>1300000</v>
      </c>
      <c r="V112" s="434"/>
    </row>
    <row r="113" spans="1:29" ht="45" customHeight="1" x14ac:dyDescent="0.4">
      <c r="A113" s="343">
        <v>2</v>
      </c>
      <c r="B113" s="344">
        <v>24</v>
      </c>
      <c r="C113" s="344">
        <v>241</v>
      </c>
      <c r="D113" s="344">
        <v>4</v>
      </c>
      <c r="E113" s="399" t="s">
        <v>288</v>
      </c>
      <c r="F113" s="399"/>
      <c r="G113" s="399"/>
      <c r="H113" s="416">
        <v>224</v>
      </c>
      <c r="I113" s="346" t="s">
        <v>161</v>
      </c>
      <c r="J113" s="347">
        <v>12102</v>
      </c>
      <c r="K113" s="347"/>
      <c r="L113" s="349" t="s">
        <v>287</v>
      </c>
      <c r="M113" s="349"/>
      <c r="N113" s="350"/>
      <c r="O113" s="351"/>
      <c r="P113" s="351"/>
      <c r="Q113" s="381"/>
      <c r="R113" s="381"/>
      <c r="S113" s="351">
        <v>17242017</v>
      </c>
      <c r="T113" s="432"/>
      <c r="U113" s="433">
        <f>+S113</f>
        <v>17242017</v>
      </c>
      <c r="V113" s="434"/>
    </row>
    <row r="114" spans="1:29" ht="45" customHeight="1" thickBot="1" x14ac:dyDescent="0.45">
      <c r="A114" s="359">
        <v>2</v>
      </c>
      <c r="B114" s="362">
        <v>24</v>
      </c>
      <c r="C114" s="362">
        <v>241</v>
      </c>
      <c r="D114" s="362">
        <v>6</v>
      </c>
      <c r="E114" s="400" t="s">
        <v>289</v>
      </c>
      <c r="F114" s="400"/>
      <c r="G114" s="400"/>
      <c r="H114" s="422">
        <v>226</v>
      </c>
      <c r="I114" s="363" t="s">
        <v>161</v>
      </c>
      <c r="J114" s="315">
        <v>12102</v>
      </c>
      <c r="K114" s="315"/>
      <c r="L114" s="364" t="s">
        <v>287</v>
      </c>
      <c r="M114" s="364"/>
      <c r="N114" s="365"/>
      <c r="O114" s="366"/>
      <c r="P114" s="366"/>
      <c r="Q114" s="435"/>
      <c r="R114" s="435"/>
      <c r="S114" s="366">
        <v>1700000</v>
      </c>
      <c r="T114" s="436"/>
      <c r="U114" s="433">
        <f>+S114</f>
        <v>1700000</v>
      </c>
      <c r="V114" s="434"/>
    </row>
    <row r="115" spans="1:29" ht="45" customHeight="1" thickBot="1" x14ac:dyDescent="0.45">
      <c r="A115" s="403"/>
      <c r="B115" s="369"/>
      <c r="C115" s="369"/>
      <c r="D115" s="369"/>
      <c r="E115" s="370" t="s">
        <v>290</v>
      </c>
      <c r="F115" s="369"/>
      <c r="G115" s="369"/>
      <c r="H115" s="391"/>
      <c r="I115" s="369"/>
      <c r="J115" s="391"/>
      <c r="K115" s="391"/>
      <c r="L115" s="392"/>
      <c r="M115" s="392"/>
      <c r="N115" s="393"/>
      <c r="O115" s="372"/>
      <c r="P115" s="372"/>
      <c r="Q115" s="373"/>
      <c r="R115" s="374"/>
      <c r="S115" s="372">
        <f>SUM(S112:T114)</f>
        <v>20242017</v>
      </c>
      <c r="T115" s="372"/>
      <c r="U115" s="373">
        <f>SUM(U112:V114)</f>
        <v>20242017</v>
      </c>
      <c r="V115" s="375"/>
    </row>
    <row r="116" spans="1:29" ht="45" customHeight="1" x14ac:dyDescent="0.4">
      <c r="A116" s="437"/>
      <c r="B116" s="438"/>
      <c r="C116" s="438"/>
      <c r="D116" s="438"/>
      <c r="E116" s="438"/>
      <c r="F116" s="438"/>
      <c r="G116" s="438"/>
      <c r="H116" s="438"/>
      <c r="I116" s="438"/>
      <c r="J116" s="438"/>
      <c r="K116" s="438"/>
      <c r="L116" s="438"/>
      <c r="M116" s="438"/>
      <c r="N116" s="438"/>
      <c r="O116" s="438"/>
      <c r="P116" s="438"/>
      <c r="Q116" s="438"/>
      <c r="R116" s="438"/>
      <c r="S116" s="438"/>
      <c r="T116" s="438"/>
      <c r="U116" s="438"/>
      <c r="V116" s="439"/>
    </row>
    <row r="117" spans="1:29" ht="45" customHeight="1" x14ac:dyDescent="0.4">
      <c r="A117" s="440"/>
      <c r="B117" s="441"/>
      <c r="C117" s="441"/>
      <c r="D117" s="441"/>
      <c r="E117" s="441"/>
      <c r="F117" s="441" t="s">
        <v>291</v>
      </c>
      <c r="G117" s="441">
        <v>30</v>
      </c>
      <c r="H117" s="441"/>
      <c r="I117" s="442"/>
      <c r="J117" s="442"/>
      <c r="K117" s="442"/>
      <c r="L117" s="442"/>
      <c r="M117" s="442"/>
      <c r="N117" s="442"/>
      <c r="O117" s="443">
        <f>+O109+O99</f>
        <v>813044164</v>
      </c>
      <c r="P117" s="443"/>
      <c r="Q117" s="443">
        <f>+Q115+Q109+Q99</f>
        <v>337042109</v>
      </c>
      <c r="R117" s="443"/>
      <c r="S117" s="443">
        <f>+S115+S109+S99</f>
        <v>20242017</v>
      </c>
      <c r="T117" s="443"/>
      <c r="U117" s="444">
        <f>+O117+Q117+S117</f>
        <v>1170328290</v>
      </c>
      <c r="V117" s="445"/>
      <c r="W117" s="202"/>
      <c r="X117" s="202"/>
    </row>
    <row r="118" spans="1:29" ht="45" customHeight="1" thickBot="1" x14ac:dyDescent="0.45">
      <c r="A118" s="446"/>
      <c r="B118" s="447"/>
      <c r="C118" s="447"/>
      <c r="D118" s="447"/>
      <c r="E118" s="447"/>
      <c r="F118" s="447" t="s">
        <v>292</v>
      </c>
      <c r="G118" s="447"/>
      <c r="H118" s="447"/>
      <c r="I118" s="448"/>
      <c r="J118" s="448"/>
      <c r="K118" s="448"/>
      <c r="L118" s="448"/>
      <c r="M118" s="448"/>
      <c r="N118" s="448"/>
      <c r="O118" s="449"/>
      <c r="P118" s="449"/>
      <c r="Q118" s="449">
        <f>+Q32</f>
        <v>76000000</v>
      </c>
      <c r="R118" s="449"/>
      <c r="S118" s="449"/>
      <c r="T118" s="449"/>
      <c r="U118" s="337">
        <f>+Q118</f>
        <v>76000000</v>
      </c>
      <c r="V118" s="338"/>
      <c r="W118" s="450"/>
    </row>
    <row r="119" spans="1:29" ht="45" customHeight="1" thickBot="1" x14ac:dyDescent="0.45">
      <c r="A119" s="451"/>
      <c r="B119" s="452"/>
      <c r="C119" s="452"/>
      <c r="D119" s="452"/>
      <c r="E119" s="452"/>
      <c r="F119" s="452" t="s">
        <v>293</v>
      </c>
      <c r="G119" s="452" t="s">
        <v>294</v>
      </c>
      <c r="H119" s="452"/>
      <c r="I119" s="369"/>
      <c r="J119" s="369"/>
      <c r="K119" s="369"/>
      <c r="L119" s="369"/>
      <c r="M119" s="369"/>
      <c r="N119" s="369"/>
      <c r="O119" s="372">
        <f>SUM(O117:O118)</f>
        <v>813044164</v>
      </c>
      <c r="P119" s="372"/>
      <c r="Q119" s="372">
        <f>SUM(Q117:Q118)</f>
        <v>413042109</v>
      </c>
      <c r="R119" s="372"/>
      <c r="S119" s="372">
        <f>SUM(S117:S118)</f>
        <v>20242017</v>
      </c>
      <c r="T119" s="372"/>
      <c r="U119" s="373">
        <f>SUM(U117:V118)</f>
        <v>1246328290</v>
      </c>
      <c r="V119" s="375"/>
      <c r="W119" s="202"/>
      <c r="X119" s="202"/>
    </row>
    <row r="120" spans="1:29" ht="45" customHeight="1" x14ac:dyDescent="0.3">
      <c r="A120" s="453"/>
      <c r="B120" s="453"/>
      <c r="C120" s="453"/>
      <c r="D120" s="453"/>
      <c r="E120" s="454"/>
      <c r="F120" s="454"/>
      <c r="G120" s="454"/>
      <c r="H120" s="453"/>
      <c r="I120" s="455"/>
      <c r="J120" s="455"/>
      <c r="K120" s="455"/>
      <c r="L120" s="455"/>
      <c r="M120" s="455"/>
      <c r="N120" s="455"/>
      <c r="O120" s="456"/>
      <c r="P120" s="456"/>
      <c r="Q120" s="456"/>
      <c r="R120" s="456"/>
      <c r="S120" s="456"/>
      <c r="T120" s="456"/>
      <c r="U120" s="456"/>
      <c r="V120" s="457"/>
    </row>
    <row r="121" spans="1:29" ht="45" customHeight="1" x14ac:dyDescent="0.3">
      <c r="A121" s="453"/>
      <c r="B121" s="453"/>
      <c r="C121" s="453"/>
      <c r="D121" s="453"/>
      <c r="E121" s="454"/>
      <c r="F121" s="454"/>
      <c r="G121" s="454"/>
      <c r="H121" s="453"/>
      <c r="I121" s="455"/>
      <c r="J121" s="455"/>
      <c r="K121" s="455"/>
      <c r="L121" s="455"/>
      <c r="M121" s="455"/>
      <c r="N121" s="455"/>
      <c r="O121" s="456"/>
      <c r="P121" s="456"/>
      <c r="Q121" s="456"/>
      <c r="R121" s="458"/>
      <c r="S121" s="458"/>
      <c r="T121" s="458"/>
      <c r="U121" s="456"/>
      <c r="V121" s="459"/>
    </row>
    <row r="122" spans="1:29" ht="45" customHeight="1" x14ac:dyDescent="0.35">
      <c r="A122" s="460" t="s">
        <v>295</v>
      </c>
      <c r="B122" s="460"/>
      <c r="C122" s="460"/>
      <c r="D122" s="460"/>
      <c r="E122" s="460"/>
      <c r="F122" s="460"/>
      <c r="G122" s="461"/>
      <c r="H122" s="461"/>
      <c r="I122" s="462"/>
      <c r="J122" s="462"/>
      <c r="K122" s="460"/>
      <c r="L122" s="460"/>
      <c r="M122" s="460"/>
      <c r="N122" s="463"/>
      <c r="O122" s="464" t="s">
        <v>296</v>
      </c>
      <c r="P122" s="464"/>
      <c r="Q122" s="464"/>
      <c r="R122" s="464"/>
      <c r="S122" s="465"/>
      <c r="T122" s="466"/>
      <c r="U122" s="465"/>
      <c r="V122" s="465"/>
    </row>
    <row r="123" spans="1:29" ht="45" customHeight="1" x14ac:dyDescent="0.4">
      <c r="A123" s="464" t="s">
        <v>297</v>
      </c>
      <c r="B123" s="464"/>
      <c r="C123" s="464"/>
      <c r="D123" s="464"/>
      <c r="E123" s="464"/>
      <c r="F123" s="464"/>
      <c r="G123" s="467"/>
      <c r="H123" s="467"/>
      <c r="I123" s="465"/>
      <c r="J123" s="468" t="s">
        <v>298</v>
      </c>
      <c r="K123" s="468"/>
      <c r="L123" s="468"/>
      <c r="M123" s="468"/>
      <c r="N123" s="468"/>
      <c r="O123" s="469" t="s">
        <v>106</v>
      </c>
      <c r="P123" s="469"/>
      <c r="Q123" s="469"/>
      <c r="R123" s="469"/>
      <c r="S123" s="465"/>
      <c r="T123" s="465"/>
      <c r="U123" s="465"/>
      <c r="V123" s="465"/>
    </row>
    <row r="124" spans="1:29" ht="45" customHeight="1" x14ac:dyDescent="0.35">
      <c r="A124" s="453"/>
      <c r="B124" s="453"/>
      <c r="C124" s="453"/>
      <c r="D124" s="453"/>
      <c r="E124" s="454"/>
      <c r="F124" s="454"/>
      <c r="M124" s="220"/>
      <c r="N124" s="220"/>
      <c r="O124" s="220"/>
      <c r="P124" s="456"/>
      <c r="Q124" s="465"/>
      <c r="R124" s="465"/>
      <c r="S124" s="465"/>
      <c r="T124" s="465"/>
      <c r="U124" s="465"/>
      <c r="V124" s="470"/>
      <c r="AC124" s="456"/>
    </row>
    <row r="125" spans="1:29" ht="35.1" customHeight="1" x14ac:dyDescent="0.3">
      <c r="A125" s="453"/>
      <c r="B125" s="453"/>
      <c r="C125" s="453"/>
      <c r="D125" s="453"/>
      <c r="E125" s="471"/>
      <c r="F125" s="471"/>
      <c r="G125" s="220"/>
      <c r="M125" s="220"/>
      <c r="N125" s="220"/>
      <c r="O125" s="220"/>
      <c r="P125" s="456"/>
      <c r="Q125" s="457"/>
      <c r="R125" s="457"/>
      <c r="S125" s="465"/>
      <c r="T125" s="465"/>
      <c r="U125" s="465"/>
      <c r="V125" s="465"/>
    </row>
    <row r="126" spans="1:29" ht="35.1" customHeight="1" x14ac:dyDescent="0.25">
      <c r="A126" s="465"/>
      <c r="B126" s="465"/>
      <c r="C126" s="465"/>
      <c r="D126" s="465"/>
      <c r="E126" s="465"/>
      <c r="F126" s="465"/>
      <c r="M126" s="220"/>
      <c r="N126" s="220"/>
      <c r="O126" s="220"/>
      <c r="P126" s="457"/>
      <c r="Q126" s="457"/>
      <c r="R126" s="457"/>
      <c r="S126" s="465"/>
      <c r="T126" s="465"/>
      <c r="U126" s="465"/>
      <c r="V126" s="465"/>
    </row>
    <row r="127" spans="1:29" ht="35.1" customHeight="1" x14ac:dyDescent="0.25">
      <c r="A127" s="465"/>
      <c r="B127" s="465"/>
      <c r="C127" s="465"/>
      <c r="D127" s="465"/>
      <c r="E127" s="465"/>
      <c r="F127" s="465"/>
      <c r="G127" s="220"/>
      <c r="M127" s="220"/>
      <c r="N127" s="220"/>
      <c r="O127" s="220"/>
      <c r="P127" s="457"/>
      <c r="Q127" s="457"/>
      <c r="R127" s="457"/>
      <c r="S127" s="465"/>
      <c r="T127" s="465"/>
      <c r="U127" s="465"/>
      <c r="V127" s="465"/>
    </row>
    <row r="128" spans="1:29" ht="35.1" customHeight="1" x14ac:dyDescent="0.25">
      <c r="A128" s="465"/>
      <c r="B128" s="465"/>
      <c r="C128" s="465"/>
      <c r="D128" s="465"/>
      <c r="E128" s="465"/>
      <c r="F128" s="465"/>
      <c r="M128" s="220"/>
      <c r="N128" s="220"/>
      <c r="O128" s="220"/>
      <c r="P128" s="457"/>
      <c r="Q128" s="457"/>
      <c r="R128" s="457"/>
      <c r="S128" s="465"/>
      <c r="T128" s="465"/>
      <c r="U128" s="465"/>
      <c r="V128" s="465"/>
    </row>
    <row r="129" spans="13:18" ht="35.1" customHeight="1" x14ac:dyDescent="0.25">
      <c r="M129" s="220"/>
      <c r="N129" s="220"/>
      <c r="O129" s="220"/>
      <c r="P129" s="220"/>
      <c r="Q129" s="220"/>
      <c r="R129" s="220"/>
    </row>
    <row r="130" spans="13:18" ht="35.1" customHeight="1" x14ac:dyDescent="0.25"/>
    <row r="131" spans="13:18" ht="35.1" customHeight="1" x14ac:dyDescent="0.25"/>
    <row r="132" spans="13:18" ht="35.1" customHeight="1" x14ac:dyDescent="0.25"/>
    <row r="133" spans="13:18" ht="32.1" customHeight="1" x14ac:dyDescent="0.25"/>
    <row r="134" spans="13:18" ht="32.1" customHeight="1" x14ac:dyDescent="0.25"/>
    <row r="135" spans="13:18" ht="32.1" customHeight="1" x14ac:dyDescent="0.25"/>
    <row r="136" spans="13:18" ht="32.1" customHeight="1" x14ac:dyDescent="0.25"/>
    <row r="137" spans="13:18" ht="32.1" customHeight="1" x14ac:dyDescent="0.25"/>
    <row r="138" spans="13:18" ht="32.1" customHeight="1" x14ac:dyDescent="0.25"/>
    <row r="139" spans="13:18" ht="32.1" customHeight="1" x14ac:dyDescent="0.25"/>
    <row r="140" spans="13:18" ht="32.1" customHeight="1" x14ac:dyDescent="0.25"/>
    <row r="141" spans="13:18" ht="32.1" customHeight="1" x14ac:dyDescent="0.25"/>
    <row r="142" spans="13:18" ht="32.1" customHeight="1" x14ac:dyDescent="0.25"/>
    <row r="143" spans="13:18" ht="32.1" customHeight="1" x14ac:dyDescent="0.25"/>
    <row r="144" spans="13:18" ht="32.1" customHeight="1" x14ac:dyDescent="0.25"/>
    <row r="145" ht="32.1" customHeight="1" x14ac:dyDescent="0.25"/>
    <row r="146" ht="32.1" customHeight="1" x14ac:dyDescent="0.25"/>
    <row r="147" ht="32.1" customHeight="1" x14ac:dyDescent="0.25"/>
    <row r="148" ht="32.1" customHeight="1" x14ac:dyDescent="0.25"/>
    <row r="149" ht="32.1" customHeight="1" x14ac:dyDescent="0.25"/>
    <row r="150" ht="32.1" customHeight="1" x14ac:dyDescent="0.25"/>
    <row r="151" ht="32.1" customHeight="1" x14ac:dyDescent="0.25"/>
    <row r="152" ht="32.1" customHeight="1" x14ac:dyDescent="0.25"/>
    <row r="153" ht="32.1" customHeight="1" x14ac:dyDescent="0.25"/>
    <row r="154" ht="32.1" customHeight="1" x14ac:dyDescent="0.25"/>
    <row r="155" ht="32.1" customHeight="1" x14ac:dyDescent="0.25"/>
    <row r="156" ht="32.1" customHeight="1" x14ac:dyDescent="0.25"/>
    <row r="157" ht="32.1" customHeight="1" x14ac:dyDescent="0.25"/>
    <row r="158" ht="32.1" customHeight="1" x14ac:dyDescent="0.25"/>
    <row r="159" ht="32.1" customHeight="1" x14ac:dyDescent="0.25"/>
    <row r="160" ht="32.1" customHeight="1" x14ac:dyDescent="0.25"/>
    <row r="161" ht="32.1" customHeight="1" x14ac:dyDescent="0.25"/>
    <row r="162" ht="32.1" customHeight="1" x14ac:dyDescent="0.25"/>
    <row r="163" ht="32.1" customHeight="1" x14ac:dyDescent="0.25"/>
    <row r="164" ht="32.1" customHeight="1" x14ac:dyDescent="0.25"/>
    <row r="165" ht="32.1" customHeight="1" x14ac:dyDescent="0.25"/>
    <row r="166" ht="32.1" customHeight="1" x14ac:dyDescent="0.25"/>
    <row r="167" ht="32.1" customHeight="1" x14ac:dyDescent="0.25"/>
  </sheetData>
  <mergeCells count="566">
    <mergeCell ref="O119:P119"/>
    <mergeCell ref="Q119:R119"/>
    <mergeCell ref="S119:T119"/>
    <mergeCell ref="U119:V119"/>
    <mergeCell ref="O122:R122"/>
    <mergeCell ref="A123:F123"/>
    <mergeCell ref="J123:N123"/>
    <mergeCell ref="O123:R123"/>
    <mergeCell ref="O117:P117"/>
    <mergeCell ref="Q117:R117"/>
    <mergeCell ref="S117:T117"/>
    <mergeCell ref="U117:V117"/>
    <mergeCell ref="O118:P118"/>
    <mergeCell ref="Q118:R118"/>
    <mergeCell ref="S118:T118"/>
    <mergeCell ref="U118:V118"/>
    <mergeCell ref="L115:M115"/>
    <mergeCell ref="O115:P115"/>
    <mergeCell ref="Q115:R115"/>
    <mergeCell ref="S115:T115"/>
    <mergeCell ref="U115:V115"/>
    <mergeCell ref="A116:V116"/>
    <mergeCell ref="J114:K114"/>
    <mergeCell ref="L114:M114"/>
    <mergeCell ref="O114:P114"/>
    <mergeCell ref="Q114:R114"/>
    <mergeCell ref="S114:T114"/>
    <mergeCell ref="U114:V114"/>
    <mergeCell ref="J113:K113"/>
    <mergeCell ref="L113:M113"/>
    <mergeCell ref="O113:P113"/>
    <mergeCell ref="Q113:R113"/>
    <mergeCell ref="S113:T113"/>
    <mergeCell ref="U113:V113"/>
    <mergeCell ref="A110:V110"/>
    <mergeCell ref="A111:V111"/>
    <mergeCell ref="J112:K112"/>
    <mergeCell ref="L112:M112"/>
    <mergeCell ref="O112:P112"/>
    <mergeCell ref="Q112:R112"/>
    <mergeCell ref="S112:T112"/>
    <mergeCell ref="U112:V112"/>
    <mergeCell ref="J109:K109"/>
    <mergeCell ref="L109:M109"/>
    <mergeCell ref="O109:P109"/>
    <mergeCell ref="Q109:R109"/>
    <mergeCell ref="S109:T109"/>
    <mergeCell ref="U109:V109"/>
    <mergeCell ref="J108:K108"/>
    <mergeCell ref="L108:M108"/>
    <mergeCell ref="O108:P108"/>
    <mergeCell ref="Q108:R108"/>
    <mergeCell ref="S108:T108"/>
    <mergeCell ref="U108:V108"/>
    <mergeCell ref="U106:V106"/>
    <mergeCell ref="E107:G107"/>
    <mergeCell ref="J107:K107"/>
    <mergeCell ref="L107:M107"/>
    <mergeCell ref="O107:P107"/>
    <mergeCell ref="Q107:R107"/>
    <mergeCell ref="S107:T107"/>
    <mergeCell ref="U107:V107"/>
    <mergeCell ref="E106:G106"/>
    <mergeCell ref="J106:K106"/>
    <mergeCell ref="L106:M106"/>
    <mergeCell ref="O106:P106"/>
    <mergeCell ref="Q106:R106"/>
    <mergeCell ref="S106:T106"/>
    <mergeCell ref="J105:K105"/>
    <mergeCell ref="L105:M105"/>
    <mergeCell ref="O105:P105"/>
    <mergeCell ref="Q105:R105"/>
    <mergeCell ref="S105:T105"/>
    <mergeCell ref="U105:V105"/>
    <mergeCell ref="J104:K104"/>
    <mergeCell ref="L104:M104"/>
    <mergeCell ref="O104:P104"/>
    <mergeCell ref="Q104:R104"/>
    <mergeCell ref="S104:T104"/>
    <mergeCell ref="U104:V104"/>
    <mergeCell ref="J103:K103"/>
    <mergeCell ref="L103:M103"/>
    <mergeCell ref="O103:P103"/>
    <mergeCell ref="Q103:R103"/>
    <mergeCell ref="S103:T103"/>
    <mergeCell ref="U103:V103"/>
    <mergeCell ref="J102:K102"/>
    <mergeCell ref="L102:M102"/>
    <mergeCell ref="O102:P102"/>
    <mergeCell ref="Q102:R102"/>
    <mergeCell ref="S102:T102"/>
    <mergeCell ref="U102:V102"/>
    <mergeCell ref="A100:V100"/>
    <mergeCell ref="E101:G101"/>
    <mergeCell ref="J101:K101"/>
    <mergeCell ref="L101:M101"/>
    <mergeCell ref="O101:P101"/>
    <mergeCell ref="Q101:R101"/>
    <mergeCell ref="S101:T101"/>
    <mergeCell ref="U101:V101"/>
    <mergeCell ref="A98:V98"/>
    <mergeCell ref="J99:K99"/>
    <mergeCell ref="L99:M99"/>
    <mergeCell ref="O99:P99"/>
    <mergeCell ref="Q99:R99"/>
    <mergeCell ref="S99:T99"/>
    <mergeCell ref="U99:V99"/>
    <mergeCell ref="J97:K97"/>
    <mergeCell ref="L97:M97"/>
    <mergeCell ref="O97:P97"/>
    <mergeCell ref="Q97:R97"/>
    <mergeCell ref="S97:T97"/>
    <mergeCell ref="U97:V97"/>
    <mergeCell ref="J96:K96"/>
    <mergeCell ref="L96:M96"/>
    <mergeCell ref="O96:P96"/>
    <mergeCell ref="Q96:R96"/>
    <mergeCell ref="S96:T96"/>
    <mergeCell ref="U96:V96"/>
    <mergeCell ref="J95:K95"/>
    <mergeCell ref="L95:M95"/>
    <mergeCell ref="O95:P95"/>
    <mergeCell ref="Q95:R95"/>
    <mergeCell ref="S95:T95"/>
    <mergeCell ref="U95:V95"/>
    <mergeCell ref="J94:K94"/>
    <mergeCell ref="L94:M94"/>
    <mergeCell ref="O94:P94"/>
    <mergeCell ref="Q94:R94"/>
    <mergeCell ref="S94:T94"/>
    <mergeCell ref="U94:V94"/>
    <mergeCell ref="J93:K93"/>
    <mergeCell ref="L93:M93"/>
    <mergeCell ref="O93:P93"/>
    <mergeCell ref="Q93:R93"/>
    <mergeCell ref="S93:T93"/>
    <mergeCell ref="U93:V93"/>
    <mergeCell ref="J92:K92"/>
    <mergeCell ref="L92:M92"/>
    <mergeCell ref="O92:P92"/>
    <mergeCell ref="Q92:R92"/>
    <mergeCell ref="S92:T92"/>
    <mergeCell ref="U92:V92"/>
    <mergeCell ref="J91:K91"/>
    <mergeCell ref="L91:M91"/>
    <mergeCell ref="O91:P91"/>
    <mergeCell ref="Q91:R91"/>
    <mergeCell ref="S91:T91"/>
    <mergeCell ref="U91:V91"/>
    <mergeCell ref="J90:K90"/>
    <mergeCell ref="L90:M90"/>
    <mergeCell ref="O90:P90"/>
    <mergeCell ref="Q90:R90"/>
    <mergeCell ref="S90:T90"/>
    <mergeCell ref="U90:V90"/>
    <mergeCell ref="J89:K89"/>
    <mergeCell ref="L89:M89"/>
    <mergeCell ref="O89:P89"/>
    <mergeCell ref="Q89:R89"/>
    <mergeCell ref="S89:T89"/>
    <mergeCell ref="U89:V89"/>
    <mergeCell ref="J88:K88"/>
    <mergeCell ref="L88:M88"/>
    <mergeCell ref="O88:P88"/>
    <mergeCell ref="Q88:R88"/>
    <mergeCell ref="S88:T88"/>
    <mergeCell ref="U88:V88"/>
    <mergeCell ref="J87:K87"/>
    <mergeCell ref="L87:M87"/>
    <mergeCell ref="O87:P87"/>
    <mergeCell ref="Q87:R87"/>
    <mergeCell ref="S87:T87"/>
    <mergeCell ref="U87:V87"/>
    <mergeCell ref="J86:K86"/>
    <mergeCell ref="L86:M86"/>
    <mergeCell ref="O86:P86"/>
    <mergeCell ref="Q86:R86"/>
    <mergeCell ref="S86:T86"/>
    <mergeCell ref="U86:V86"/>
    <mergeCell ref="J85:K85"/>
    <mergeCell ref="L85:M85"/>
    <mergeCell ref="O85:P85"/>
    <mergeCell ref="Q85:R85"/>
    <mergeCell ref="S85:T85"/>
    <mergeCell ref="U85:V85"/>
    <mergeCell ref="U83:V83"/>
    <mergeCell ref="J84:K84"/>
    <mergeCell ref="L84:M84"/>
    <mergeCell ref="O84:P84"/>
    <mergeCell ref="Q84:R84"/>
    <mergeCell ref="S84:T84"/>
    <mergeCell ref="U84:V84"/>
    <mergeCell ref="E83:G83"/>
    <mergeCell ref="J83:K83"/>
    <mergeCell ref="L83:M83"/>
    <mergeCell ref="O83:P83"/>
    <mergeCell ref="Q83:R83"/>
    <mergeCell ref="S83:T83"/>
    <mergeCell ref="U79:V79"/>
    <mergeCell ref="A80:V80"/>
    <mergeCell ref="A81:V81"/>
    <mergeCell ref="E82:G82"/>
    <mergeCell ref="J82:K82"/>
    <mergeCell ref="L82:M82"/>
    <mergeCell ref="O82:P82"/>
    <mergeCell ref="Q82:R82"/>
    <mergeCell ref="S82:T82"/>
    <mergeCell ref="U82:V82"/>
    <mergeCell ref="E79:G79"/>
    <mergeCell ref="J79:K79"/>
    <mergeCell ref="L79:M79"/>
    <mergeCell ref="O79:P79"/>
    <mergeCell ref="Q79:R79"/>
    <mergeCell ref="S79:T79"/>
    <mergeCell ref="U77:V77"/>
    <mergeCell ref="E78:G78"/>
    <mergeCell ref="J78:K78"/>
    <mergeCell ref="L78:M78"/>
    <mergeCell ref="O78:P78"/>
    <mergeCell ref="Q78:R78"/>
    <mergeCell ref="S78:T78"/>
    <mergeCell ref="U78:V78"/>
    <mergeCell ref="E77:G77"/>
    <mergeCell ref="J77:K77"/>
    <mergeCell ref="L77:M77"/>
    <mergeCell ref="O77:P77"/>
    <mergeCell ref="Q77:R77"/>
    <mergeCell ref="S77:T77"/>
    <mergeCell ref="U75:V75"/>
    <mergeCell ref="E76:G76"/>
    <mergeCell ref="J76:K76"/>
    <mergeCell ref="L76:M76"/>
    <mergeCell ref="O76:P76"/>
    <mergeCell ref="Q76:R76"/>
    <mergeCell ref="S76:T76"/>
    <mergeCell ref="U76:V76"/>
    <mergeCell ref="E75:G75"/>
    <mergeCell ref="J75:K75"/>
    <mergeCell ref="L75:M75"/>
    <mergeCell ref="O75:P75"/>
    <mergeCell ref="Q75:R75"/>
    <mergeCell ref="S75:T75"/>
    <mergeCell ref="U73:V73"/>
    <mergeCell ref="E74:G74"/>
    <mergeCell ref="J74:K74"/>
    <mergeCell ref="L74:M74"/>
    <mergeCell ref="O74:P74"/>
    <mergeCell ref="Q74:R74"/>
    <mergeCell ref="S74:T74"/>
    <mergeCell ref="U74:V74"/>
    <mergeCell ref="E73:G73"/>
    <mergeCell ref="J73:K73"/>
    <mergeCell ref="L73:M73"/>
    <mergeCell ref="O73:P73"/>
    <mergeCell ref="Q73:R73"/>
    <mergeCell ref="S73:T73"/>
    <mergeCell ref="U71:V71"/>
    <mergeCell ref="E72:G72"/>
    <mergeCell ref="J72:K72"/>
    <mergeCell ref="L72:M72"/>
    <mergeCell ref="O72:P72"/>
    <mergeCell ref="Q72:R72"/>
    <mergeCell ref="S72:T72"/>
    <mergeCell ref="U72:V72"/>
    <mergeCell ref="E71:G71"/>
    <mergeCell ref="J71:K71"/>
    <mergeCell ref="L71:M71"/>
    <mergeCell ref="O71:P71"/>
    <mergeCell ref="Q71:R71"/>
    <mergeCell ref="S71:T71"/>
    <mergeCell ref="U69:V69"/>
    <mergeCell ref="E70:G70"/>
    <mergeCell ref="J70:K70"/>
    <mergeCell ref="L70:M70"/>
    <mergeCell ref="O70:P70"/>
    <mergeCell ref="Q70:R70"/>
    <mergeCell ref="S70:T70"/>
    <mergeCell ref="U70:V70"/>
    <mergeCell ref="E69:G69"/>
    <mergeCell ref="J69:K69"/>
    <mergeCell ref="L69:M69"/>
    <mergeCell ref="O69:P69"/>
    <mergeCell ref="Q69:R69"/>
    <mergeCell ref="S69:T69"/>
    <mergeCell ref="U67:V67"/>
    <mergeCell ref="E68:G68"/>
    <mergeCell ref="J68:K68"/>
    <mergeCell ref="L68:M68"/>
    <mergeCell ref="O68:P68"/>
    <mergeCell ref="Q68:R68"/>
    <mergeCell ref="S68:T68"/>
    <mergeCell ref="U68:V68"/>
    <mergeCell ref="E67:G67"/>
    <mergeCell ref="J67:K67"/>
    <mergeCell ref="L67:M67"/>
    <mergeCell ref="O67:P67"/>
    <mergeCell ref="Q67:R67"/>
    <mergeCell ref="S67:T67"/>
    <mergeCell ref="U65:V65"/>
    <mergeCell ref="E66:G66"/>
    <mergeCell ref="J66:K66"/>
    <mergeCell ref="L66:M66"/>
    <mergeCell ref="O66:P66"/>
    <mergeCell ref="Q66:R66"/>
    <mergeCell ref="S66:T66"/>
    <mergeCell ref="U66:V66"/>
    <mergeCell ref="E65:G65"/>
    <mergeCell ref="J65:K65"/>
    <mergeCell ref="L65:M65"/>
    <mergeCell ref="O65:P65"/>
    <mergeCell ref="Q65:R65"/>
    <mergeCell ref="S65:T65"/>
    <mergeCell ref="U63:V63"/>
    <mergeCell ref="E64:G64"/>
    <mergeCell ref="J64:K64"/>
    <mergeCell ref="L64:M64"/>
    <mergeCell ref="O64:P64"/>
    <mergeCell ref="Q64:R64"/>
    <mergeCell ref="S64:T64"/>
    <mergeCell ref="U64:V64"/>
    <mergeCell ref="E63:G63"/>
    <mergeCell ref="J63:K63"/>
    <mergeCell ref="L63:M63"/>
    <mergeCell ref="O63:P63"/>
    <mergeCell ref="Q63:R63"/>
    <mergeCell ref="S63:T63"/>
    <mergeCell ref="U61:V61"/>
    <mergeCell ref="E62:G62"/>
    <mergeCell ref="J62:K62"/>
    <mergeCell ref="L62:M62"/>
    <mergeCell ref="O62:P62"/>
    <mergeCell ref="Q62:R62"/>
    <mergeCell ref="S62:T62"/>
    <mergeCell ref="U62:V62"/>
    <mergeCell ref="E61:G61"/>
    <mergeCell ref="J61:K61"/>
    <mergeCell ref="L61:M61"/>
    <mergeCell ref="O61:P61"/>
    <mergeCell ref="Q61:R61"/>
    <mergeCell ref="S61:T61"/>
    <mergeCell ref="U59:V59"/>
    <mergeCell ref="E60:G60"/>
    <mergeCell ref="J60:K60"/>
    <mergeCell ref="L60:M60"/>
    <mergeCell ref="O60:P60"/>
    <mergeCell ref="Q60:R60"/>
    <mergeCell ref="S60:T60"/>
    <mergeCell ref="U60:V60"/>
    <mergeCell ref="E59:G59"/>
    <mergeCell ref="J59:K59"/>
    <mergeCell ref="L59:M59"/>
    <mergeCell ref="O59:P59"/>
    <mergeCell ref="Q59:R59"/>
    <mergeCell ref="S59:T59"/>
    <mergeCell ref="U57:V57"/>
    <mergeCell ref="E58:G58"/>
    <mergeCell ref="J58:K58"/>
    <mergeCell ref="L58:M58"/>
    <mergeCell ref="O58:P58"/>
    <mergeCell ref="Q58:R58"/>
    <mergeCell ref="S58:T58"/>
    <mergeCell ref="U58:V58"/>
    <mergeCell ref="E57:G57"/>
    <mergeCell ref="J57:K57"/>
    <mergeCell ref="L57:M57"/>
    <mergeCell ref="O57:P57"/>
    <mergeCell ref="Q57:R57"/>
    <mergeCell ref="S57:T57"/>
    <mergeCell ref="U55:V55"/>
    <mergeCell ref="E56:G56"/>
    <mergeCell ref="J56:K56"/>
    <mergeCell ref="L56:M56"/>
    <mergeCell ref="O56:P56"/>
    <mergeCell ref="Q56:R56"/>
    <mergeCell ref="S56:T56"/>
    <mergeCell ref="U56:V56"/>
    <mergeCell ref="E55:G55"/>
    <mergeCell ref="J55:K55"/>
    <mergeCell ref="L55:M55"/>
    <mergeCell ref="O55:P55"/>
    <mergeCell ref="Q55:R55"/>
    <mergeCell ref="S55:T55"/>
    <mergeCell ref="U53:V53"/>
    <mergeCell ref="E54:G54"/>
    <mergeCell ref="J54:K54"/>
    <mergeCell ref="L54:M54"/>
    <mergeCell ref="O54:P54"/>
    <mergeCell ref="Q54:R54"/>
    <mergeCell ref="S54:T54"/>
    <mergeCell ref="U54:V54"/>
    <mergeCell ref="E53:G53"/>
    <mergeCell ref="J53:K53"/>
    <mergeCell ref="L53:M53"/>
    <mergeCell ref="O53:P53"/>
    <mergeCell ref="Q53:R53"/>
    <mergeCell ref="S53:T53"/>
    <mergeCell ref="A50:V50"/>
    <mergeCell ref="A51:V51"/>
    <mergeCell ref="E52:G52"/>
    <mergeCell ref="J52:K52"/>
    <mergeCell ref="L52:M52"/>
    <mergeCell ref="O52:P52"/>
    <mergeCell ref="Q52:R52"/>
    <mergeCell ref="S52:T52"/>
    <mergeCell ref="U52:V52"/>
    <mergeCell ref="U48:V48"/>
    <mergeCell ref="A49:D49"/>
    <mergeCell ref="H49:N49"/>
    <mergeCell ref="O49:P49"/>
    <mergeCell ref="Q49:R49"/>
    <mergeCell ref="S49:T49"/>
    <mergeCell ref="U49:V49"/>
    <mergeCell ref="E48:G48"/>
    <mergeCell ref="J48:K48"/>
    <mergeCell ref="L48:M48"/>
    <mergeCell ref="O48:P48"/>
    <mergeCell ref="Q48:R48"/>
    <mergeCell ref="S48:T48"/>
    <mergeCell ref="U46:V46"/>
    <mergeCell ref="E47:G47"/>
    <mergeCell ref="J47:K47"/>
    <mergeCell ref="L47:M47"/>
    <mergeCell ref="O47:P47"/>
    <mergeCell ref="Q47:R47"/>
    <mergeCell ref="S47:T47"/>
    <mergeCell ref="U47:V47"/>
    <mergeCell ref="E46:G46"/>
    <mergeCell ref="J46:K46"/>
    <mergeCell ref="L46:M46"/>
    <mergeCell ref="O46:P46"/>
    <mergeCell ref="Q46:R46"/>
    <mergeCell ref="S46:T46"/>
    <mergeCell ref="U44:V44"/>
    <mergeCell ref="E45:G45"/>
    <mergeCell ref="J45:K45"/>
    <mergeCell ref="L45:M45"/>
    <mergeCell ref="O45:P45"/>
    <mergeCell ref="Q45:R45"/>
    <mergeCell ref="S45:T45"/>
    <mergeCell ref="U45:V45"/>
    <mergeCell ref="E44:G44"/>
    <mergeCell ref="J44:K44"/>
    <mergeCell ref="L44:M44"/>
    <mergeCell ref="O44:P44"/>
    <mergeCell ref="Q44:R44"/>
    <mergeCell ref="S44:T44"/>
    <mergeCell ref="U42:V42"/>
    <mergeCell ref="E43:G43"/>
    <mergeCell ref="J43:K43"/>
    <mergeCell ref="L43:M43"/>
    <mergeCell ref="O43:P43"/>
    <mergeCell ref="Q43:R43"/>
    <mergeCell ref="S43:T43"/>
    <mergeCell ref="U43:V43"/>
    <mergeCell ref="E42:G42"/>
    <mergeCell ref="J42:K42"/>
    <mergeCell ref="L42:M42"/>
    <mergeCell ref="O42:P42"/>
    <mergeCell ref="Q42:R42"/>
    <mergeCell ref="S42:T42"/>
    <mergeCell ref="U40:V40"/>
    <mergeCell ref="E41:G41"/>
    <mergeCell ref="J41:K41"/>
    <mergeCell ref="L41:M41"/>
    <mergeCell ref="O41:P41"/>
    <mergeCell ref="Q41:R41"/>
    <mergeCell ref="S41:T41"/>
    <mergeCell ref="U41:V41"/>
    <mergeCell ref="E40:G40"/>
    <mergeCell ref="J40:K40"/>
    <mergeCell ref="L40:M40"/>
    <mergeCell ref="O40:P40"/>
    <mergeCell ref="Q40:R40"/>
    <mergeCell ref="S40:T40"/>
    <mergeCell ref="U38:V38"/>
    <mergeCell ref="E39:G39"/>
    <mergeCell ref="J39:K39"/>
    <mergeCell ref="L39:M39"/>
    <mergeCell ref="O39:P39"/>
    <mergeCell ref="Q39:R39"/>
    <mergeCell ref="S39:T39"/>
    <mergeCell ref="U39:V39"/>
    <mergeCell ref="E38:G38"/>
    <mergeCell ref="J38:K38"/>
    <mergeCell ref="L38:M38"/>
    <mergeCell ref="O38:P38"/>
    <mergeCell ref="Q38:R38"/>
    <mergeCell ref="S38:T38"/>
    <mergeCell ref="U36:V36"/>
    <mergeCell ref="E37:G37"/>
    <mergeCell ref="J37:K37"/>
    <mergeCell ref="L37:M37"/>
    <mergeCell ref="O37:P37"/>
    <mergeCell ref="Q37:R37"/>
    <mergeCell ref="S37:T37"/>
    <mergeCell ref="U37:V37"/>
    <mergeCell ref="E36:G36"/>
    <mergeCell ref="J36:K36"/>
    <mergeCell ref="L36:M36"/>
    <mergeCell ref="O36:P36"/>
    <mergeCell ref="Q36:R36"/>
    <mergeCell ref="S36:T36"/>
    <mergeCell ref="A33:V33"/>
    <mergeCell ref="A34:V34"/>
    <mergeCell ref="E35:G35"/>
    <mergeCell ref="J35:K35"/>
    <mergeCell ref="L35:M35"/>
    <mergeCell ref="O35:P35"/>
    <mergeCell ref="Q35:R35"/>
    <mergeCell ref="S35:T35"/>
    <mergeCell ref="U35:V35"/>
    <mergeCell ref="E32:I32"/>
    <mergeCell ref="J32:K32"/>
    <mergeCell ref="O32:P32"/>
    <mergeCell ref="Q32:R32"/>
    <mergeCell ref="S32:T32"/>
    <mergeCell ref="U32:V32"/>
    <mergeCell ref="U29:V29"/>
    <mergeCell ref="A30:V30"/>
    <mergeCell ref="E31:G31"/>
    <mergeCell ref="J31:K31"/>
    <mergeCell ref="L31:M31"/>
    <mergeCell ref="O31:P31"/>
    <mergeCell ref="Q31:R31"/>
    <mergeCell ref="S31:T31"/>
    <mergeCell ref="U31:V31"/>
    <mergeCell ref="Q28:R28"/>
    <mergeCell ref="S28:T28"/>
    <mergeCell ref="E29:G29"/>
    <mergeCell ref="J29:K29"/>
    <mergeCell ref="L29:M29"/>
    <mergeCell ref="O29:P29"/>
    <mergeCell ref="Q29:R29"/>
    <mergeCell ref="S29:T29"/>
    <mergeCell ref="U22:V27"/>
    <mergeCell ref="N24:P24"/>
    <mergeCell ref="Q24:R24"/>
    <mergeCell ref="A26:A27"/>
    <mergeCell ref="N26:P26"/>
    <mergeCell ref="Q26:R26"/>
    <mergeCell ref="B27:B28"/>
    <mergeCell ref="N27:P27"/>
    <mergeCell ref="Q27:R27"/>
    <mergeCell ref="O28:P28"/>
    <mergeCell ref="S20:T20"/>
    <mergeCell ref="A22:A24"/>
    <mergeCell ref="E22:G27"/>
    <mergeCell ref="H22:H27"/>
    <mergeCell ref="I22:I27"/>
    <mergeCell ref="J22:K27"/>
    <mergeCell ref="L22:M27"/>
    <mergeCell ref="N22:P22"/>
    <mergeCell ref="Q22:R22"/>
    <mergeCell ref="S22:T27"/>
    <mergeCell ref="A16:D16"/>
    <mergeCell ref="A17:D17"/>
    <mergeCell ref="A18:D18"/>
    <mergeCell ref="N18:R18"/>
    <mergeCell ref="N19:R19"/>
    <mergeCell ref="N20:R20"/>
    <mergeCell ref="A8:V8"/>
    <mergeCell ref="A9:V9"/>
    <mergeCell ref="A11:V11"/>
    <mergeCell ref="A13:V13"/>
    <mergeCell ref="A14:V14"/>
    <mergeCell ref="A15:D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Gasto Ene-2015</vt:lpstr>
      <vt:lpstr>Gasto Feb-2015 </vt:lpstr>
      <vt:lpstr>Gasto Mar-2015  </vt:lpstr>
      <vt:lpstr>Gastos Abr-2015</vt:lpstr>
      <vt:lpstr>Gastos Consolidados 2015</vt:lpstr>
      <vt:lpstr>'Gasto Mar-2015 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dcruz</dc:creator>
  <cp:lastModifiedBy>Luisa Tejada</cp:lastModifiedBy>
  <cp:lastPrinted>2015-05-11T15:54:44Z</cp:lastPrinted>
  <dcterms:created xsi:type="dcterms:W3CDTF">2015-03-19T20:44:43Z</dcterms:created>
  <dcterms:modified xsi:type="dcterms:W3CDTF">2015-11-17T16:42:04Z</dcterms:modified>
</cp:coreProperties>
</file>