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0"/>
  </bookViews>
  <sheets>
    <sheet name="EDENORTE" sheetId="1" r:id="rId1"/>
    <sheet name="EDESUR" sheetId="2" r:id="rId2"/>
    <sheet name="EDEESTE" sheetId="3" r:id="rId3"/>
  </sheets>
  <definedNames/>
  <calcPr fullCalcOnLoad="1"/>
</workbook>
</file>

<file path=xl/sharedStrings.xml><?xml version="1.0" encoding="utf-8"?>
<sst xmlns="http://schemas.openxmlformats.org/spreadsheetml/2006/main" count="810" uniqueCount="42">
  <si>
    <t>VALORES COBRADOS (MMRD$) AÑO 2004</t>
  </si>
  <si>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</si>
  <si>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</si>
  <si>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</si>
  <si>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</si>
  <si>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</si>
  <si>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</si>
  <si>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</si>
  <si>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</si>
  <si>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</si>
  <si>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</si>
  <si>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</si>
  <si>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</si>
  <si>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</si>
  <si>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</si>
  <si>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</si>
  <si>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</si>
  <si>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</si>
  <si>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</si>
  <si>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</si>
  <si>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</si>
  <si>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VALORES COBRADOS (MMRD$) AÑO 2005</t>
  </si>
  <si>
    <t>VALORES COBRADOS (MMRD$) AÑO 2006</t>
  </si>
  <si>
    <t>VALORES COBRADOS (MMRD$) AÑO 2007</t>
  </si>
  <si>
    <t>VALORES COBRADOS (MMRD$) AÑO 2008</t>
  </si>
  <si>
    <t>VALORES COBRADOS (MMRD$) AÑO 2009</t>
  </si>
  <si>
    <t>VALORES COBRADOS (MMRD$) AÑO 2010</t>
  </si>
  <si>
    <t>VALORES COBRADOS (MMRD$) AÑO 2011</t>
  </si>
  <si>
    <t>VALORES COBRADOS (MMRD$) AÑO 2012</t>
  </si>
  <si>
    <t>VALORES COBRADOS (MMRD$) AÑO 2013</t>
  </si>
  <si>
    <t>VALORES COBRADOS (MMRD$) AÑO 2014</t>
  </si>
  <si>
    <t xml:space="preserve"> </t>
  </si>
  <si>
    <t xml:space="preserve"> NOTA:</t>
  </si>
  <si>
    <t xml:space="preserve">A PARTIR DEL AÑO 2014, ORGANIZAMOS EL REPORTE Y ARREGLAMOS EL ORDEN DEL "SECTOR" EN LOS DATOS DE EDEESTE, PARA </t>
  </si>
  <si>
    <t xml:space="preserve">IGUALAR EL ORDEN ASI COMO LO TIENEN "EDENORTE" Y "EDESUR" </t>
  </si>
  <si>
    <t xml:space="preserve"> EJEMPLO:</t>
  </si>
  <si>
    <t>ORDEN AÑO 2013</t>
  </si>
  <si>
    <t>ORDEN AÑO 2014</t>
  </si>
  <si>
    <t>VALORES COBRADOS (MMRD$) AÑO 2015</t>
  </si>
  <si>
    <t>EDENORTE DOMINICANA, S.A. (EDENORTE)</t>
  </si>
  <si>
    <t>EDESUR DOMINICANA, S.A. (EDESUR)</t>
  </si>
  <si>
    <t>EMPRESA DISTRIBUIDORA DE ELECTRICIDAD DEL ESTE, S.A. (EDEESTE)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</si>
</sst>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mm"/>
    <numFmt numFmtId="185" formatCode="_(* #,##0_);_(* \(#,##0\);_(* &quot;-&quot;??_);_(@_)"/>
    <numFmt numFmtId="186" formatCode="#,##0.0"/>
    <numFmt numFmtId="187" formatCode="0.00000"/>
    <numFmt numFmtId="188" formatCode="0.0000"/>
    <numFmt numFmtId="189" formatCode="0.000"/>
    <numFmt numFmtId="190" formatCode="0.0"/>
  </numFmts>
  <fonts count="48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14" fontId="2" fillId="35" borderId="11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0" borderId="0" xfId="56" applyFont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68"/>
  <sheetViews>
    <sheetView tabSelected="1" zoomScale="80" zoomScaleNormal="80" zoomScalePageLayoutView="0" workbookViewId="0" topLeftCell="A155">
      <selection activeCell="L168" sqref="L168"/>
    </sheetView>
  </sheetViews>
  <sheetFormatPr defaultColWidth="9.14062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6" max="17" width="11.421875" style="0" customWidth="1"/>
    <col min="18" max="18" width="18.8515625" style="0" bestFit="1" customWidth="1"/>
    <col min="19" max="16384" width="11.421875" style="0" customWidth="1"/>
  </cols>
  <sheetData>
    <row r="1" ht="15" customHeight="1"/>
    <row r="2" ht="15" customHeight="1"/>
    <row r="3" ht="15" customHeight="1"/>
    <row r="4" spans="2:15" ht="20.25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ht="18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s="3" customFormat="1" ht="15.75" thickBot="1">
      <c r="B7" s="4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</row>
    <row r="8" spans="2:15" ht="14.25">
      <c r="B8" s="8" t="s">
        <v>15</v>
      </c>
      <c r="C8" s="9">
        <v>12.097506549999999</v>
      </c>
      <c r="D8" s="10">
        <v>13.45683705</v>
      </c>
      <c r="E8" s="9">
        <v>12.009286030000002</v>
      </c>
      <c r="F8" s="9">
        <v>17.58543521</v>
      </c>
      <c r="G8" s="9">
        <v>6.47020697</v>
      </c>
      <c r="H8" s="9">
        <v>16.94123913</v>
      </c>
      <c r="I8" s="9">
        <v>18.769736269999996</v>
      </c>
      <c r="J8" s="9">
        <v>4.63561721</v>
      </c>
      <c r="K8" s="9">
        <v>12.913952399999998</v>
      </c>
      <c r="L8" s="9">
        <v>14.840648929999999</v>
      </c>
      <c r="M8" s="9">
        <v>17.31600089</v>
      </c>
      <c r="N8" s="9">
        <v>6.56247561</v>
      </c>
      <c r="O8" s="11">
        <f>SUM(C8:N8)</f>
        <v>153.59894225</v>
      </c>
    </row>
    <row r="9" spans="2:15" ht="14.25">
      <c r="B9" s="12" t="s">
        <v>16</v>
      </c>
      <c r="C9" s="9">
        <v>36.04723044</v>
      </c>
      <c r="D9" s="10">
        <v>43.36669799</v>
      </c>
      <c r="E9" s="9">
        <v>48.280517769999996</v>
      </c>
      <c r="F9" s="9">
        <v>62.86619826</v>
      </c>
      <c r="G9" s="9">
        <v>67.91653805</v>
      </c>
      <c r="H9" s="9">
        <v>64.85814023</v>
      </c>
      <c r="I9" s="9">
        <v>61.55501047000001</v>
      </c>
      <c r="J9" s="9">
        <v>50.254453379999994</v>
      </c>
      <c r="K9" s="9">
        <v>102.34724118999999</v>
      </c>
      <c r="L9" s="9">
        <v>50.18933482000001</v>
      </c>
      <c r="M9" s="9">
        <v>82.25319392</v>
      </c>
      <c r="N9" s="9">
        <v>64.05481857000001</v>
      </c>
      <c r="O9" s="9">
        <f>SUM(C9:N9)</f>
        <v>733.9893750899998</v>
      </c>
    </row>
    <row r="10" spans="2:15" ht="14.25">
      <c r="B10" s="12" t="s">
        <v>17</v>
      </c>
      <c r="C10" s="9">
        <v>147.56115202999996</v>
      </c>
      <c r="D10" s="10">
        <v>165.54992618</v>
      </c>
      <c r="E10" s="9">
        <v>264.18272099999996</v>
      </c>
      <c r="F10" s="9">
        <v>281.55691638</v>
      </c>
      <c r="G10" s="9">
        <v>217.84721034999995</v>
      </c>
      <c r="H10" s="9">
        <v>231.50529670000003</v>
      </c>
      <c r="I10" s="9">
        <v>224.80443236</v>
      </c>
      <c r="J10" s="9">
        <v>181.61893276999996</v>
      </c>
      <c r="K10" s="9">
        <v>199.84065063</v>
      </c>
      <c r="L10" s="9">
        <v>191.74155396999996</v>
      </c>
      <c r="M10" s="9">
        <v>219.56540428999998</v>
      </c>
      <c r="N10" s="9">
        <v>202.0021359</v>
      </c>
      <c r="O10" s="9">
        <f>SUM(C10:N10)</f>
        <v>2527.7763325600004</v>
      </c>
    </row>
    <row r="11" spans="2:15" ht="14.25">
      <c r="B11" s="12" t="s">
        <v>18</v>
      </c>
      <c r="C11" s="9">
        <v>36.9023094</v>
      </c>
      <c r="D11" s="10">
        <v>45.734442630000004</v>
      </c>
      <c r="E11" s="9">
        <v>51.23272848999999</v>
      </c>
      <c r="F11" s="9">
        <v>50.50969245</v>
      </c>
      <c r="G11" s="9">
        <v>50.54288389</v>
      </c>
      <c r="H11" s="9">
        <v>54.62275718</v>
      </c>
      <c r="I11" s="9">
        <v>44.146934</v>
      </c>
      <c r="J11" s="9">
        <v>40.17814478</v>
      </c>
      <c r="K11" s="9">
        <v>39.70412623</v>
      </c>
      <c r="L11" s="9">
        <v>39.12003659</v>
      </c>
      <c r="M11" s="9">
        <v>42.757629660000006</v>
      </c>
      <c r="N11" s="9">
        <v>44.9211421</v>
      </c>
      <c r="O11" s="9">
        <f>SUM(C11:N11)</f>
        <v>540.3728274</v>
      </c>
    </row>
    <row r="12" spans="2:15" ht="15" thickBot="1">
      <c r="B12" s="13" t="s">
        <v>19</v>
      </c>
      <c r="C12" s="14">
        <v>120.66547970000002</v>
      </c>
      <c r="D12" s="15">
        <v>126.74123587000001</v>
      </c>
      <c r="E12" s="14">
        <v>139.92932921000002</v>
      </c>
      <c r="F12" s="14">
        <v>137.22509872999998</v>
      </c>
      <c r="G12" s="14">
        <v>138.98933127</v>
      </c>
      <c r="H12" s="14">
        <v>144.70946404999998</v>
      </c>
      <c r="I12" s="14">
        <v>129.17642647000002</v>
      </c>
      <c r="J12" s="14">
        <v>115.22028782999999</v>
      </c>
      <c r="K12" s="14">
        <v>118.39910819</v>
      </c>
      <c r="L12" s="14">
        <v>120.77796726000001</v>
      </c>
      <c r="M12" s="14">
        <v>122.09412059</v>
      </c>
      <c r="N12" s="14">
        <v>130.79489439999998</v>
      </c>
      <c r="O12" s="14">
        <f>SUM(C12:N12)</f>
        <v>1544.7227435700001</v>
      </c>
    </row>
    <row r="13" spans="2:15" ht="15" thickBo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20</v>
      </c>
      <c r="C14" s="19">
        <f aca="true" t="shared" si="0" ref="C14:O14">SUM(C8:C12)</f>
        <v>353.27367812</v>
      </c>
      <c r="D14" s="19">
        <f t="shared" si="0"/>
        <v>394.84913972000004</v>
      </c>
      <c r="E14" s="19">
        <f t="shared" si="0"/>
        <v>515.6345825</v>
      </c>
      <c r="F14" s="19">
        <f t="shared" si="0"/>
        <v>549.74334103</v>
      </c>
      <c r="G14" s="19">
        <f t="shared" si="0"/>
        <v>481.76617052999995</v>
      </c>
      <c r="H14" s="19">
        <f t="shared" si="0"/>
        <v>512.63689729</v>
      </c>
      <c r="I14" s="19">
        <f t="shared" si="0"/>
        <v>478.45253957</v>
      </c>
      <c r="J14" s="19">
        <f t="shared" si="0"/>
        <v>391.90743596999994</v>
      </c>
      <c r="K14" s="19">
        <f t="shared" si="0"/>
        <v>473.20507863999995</v>
      </c>
      <c r="L14" s="19">
        <f t="shared" si="0"/>
        <v>416.66954157</v>
      </c>
      <c r="M14" s="19">
        <f t="shared" si="0"/>
        <v>483.98634934999995</v>
      </c>
      <c r="N14" s="19">
        <f t="shared" si="0"/>
        <v>448.33546658</v>
      </c>
      <c r="O14" s="19">
        <f t="shared" si="0"/>
        <v>5500.46022087</v>
      </c>
    </row>
    <row r="15" ht="15" customHeight="1"/>
    <row r="16" ht="15" customHeight="1"/>
    <row r="17" ht="15" customHeight="1"/>
    <row r="18" spans="2:15" ht="20.25">
      <c r="B18" s="65" t="s">
        <v>39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2:15" ht="18">
      <c r="B19" s="66" t="s">
        <v>21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 ht="15.75" thickBo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 ht="15.75" thickBot="1">
      <c r="B21" s="4" t="s">
        <v>1</v>
      </c>
      <c r="C21" s="5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6" t="s">
        <v>13</v>
      </c>
      <c r="O21" s="7" t="s">
        <v>14</v>
      </c>
    </row>
    <row r="22" spans="2:15" ht="14.25">
      <c r="B22" s="8" t="s">
        <v>15</v>
      </c>
      <c r="C22" s="9">
        <v>15.7364222</v>
      </c>
      <c r="D22" s="10">
        <v>9.280629219999998</v>
      </c>
      <c r="E22" s="9">
        <v>13.711104370000001</v>
      </c>
      <c r="F22" s="10">
        <v>16.72566989</v>
      </c>
      <c r="G22" s="9">
        <v>6.7102284800000005</v>
      </c>
      <c r="H22" s="9">
        <v>13.90005981</v>
      </c>
      <c r="I22" s="9">
        <v>18.56974958</v>
      </c>
      <c r="J22" s="9">
        <v>18.23518144</v>
      </c>
      <c r="K22" s="9">
        <v>15.975088719999999</v>
      </c>
      <c r="L22" s="9">
        <v>11.40813716</v>
      </c>
      <c r="M22" s="9">
        <v>13.8442486</v>
      </c>
      <c r="N22" s="9">
        <v>19.547011929999996</v>
      </c>
      <c r="O22" s="11">
        <f>SUM(C22:N22)</f>
        <v>173.64353139999997</v>
      </c>
    </row>
    <row r="23" spans="2:15" ht="14.25">
      <c r="B23" s="12" t="s">
        <v>16</v>
      </c>
      <c r="C23" s="9">
        <v>65.56777078</v>
      </c>
      <c r="D23" s="10">
        <v>62.30817963</v>
      </c>
      <c r="E23" s="9">
        <v>55.96081976999999</v>
      </c>
      <c r="F23" s="10">
        <v>54.800329120000015</v>
      </c>
      <c r="G23" s="9">
        <v>98.05865791999999</v>
      </c>
      <c r="H23" s="9">
        <v>61.6543522</v>
      </c>
      <c r="I23" s="9">
        <v>55.39218743</v>
      </c>
      <c r="J23" s="9">
        <v>49.272758020000005</v>
      </c>
      <c r="K23" s="9">
        <v>55.71950730000001</v>
      </c>
      <c r="L23" s="9">
        <v>49.946725230000006</v>
      </c>
      <c r="M23" s="9">
        <v>67.47006979999999</v>
      </c>
      <c r="N23" s="9">
        <v>64.87766492</v>
      </c>
      <c r="O23" s="9">
        <f>SUM(C23:N23)</f>
        <v>741.02902212</v>
      </c>
    </row>
    <row r="24" spans="2:15" ht="14.25">
      <c r="B24" s="12" t="s">
        <v>17</v>
      </c>
      <c r="C24" s="9">
        <v>215.81035726999997</v>
      </c>
      <c r="D24" s="10">
        <v>207.14862239</v>
      </c>
      <c r="E24" s="9">
        <v>198.04549378000004</v>
      </c>
      <c r="F24" s="10">
        <v>224.56794816999997</v>
      </c>
      <c r="G24" s="9">
        <v>231.69831903999997</v>
      </c>
      <c r="H24" s="9">
        <v>236.93046959999992</v>
      </c>
      <c r="I24" s="9">
        <v>232.41486747000002</v>
      </c>
      <c r="J24" s="9">
        <v>243.61380027999996</v>
      </c>
      <c r="K24" s="9">
        <v>244.37157202999998</v>
      </c>
      <c r="L24" s="9">
        <v>253.43067986999995</v>
      </c>
      <c r="M24" s="9">
        <v>244.23893991999998</v>
      </c>
      <c r="N24" s="9">
        <v>212.71214643999994</v>
      </c>
      <c r="O24" s="9">
        <f>SUM(C24:N24)</f>
        <v>2744.9832162599996</v>
      </c>
    </row>
    <row r="25" spans="2:15" ht="14.25">
      <c r="B25" s="12" t="s">
        <v>18</v>
      </c>
      <c r="C25" s="9">
        <v>44.64971622000001</v>
      </c>
      <c r="D25" s="10">
        <v>46.47200715999999</v>
      </c>
      <c r="E25" s="9">
        <v>47.23127724</v>
      </c>
      <c r="F25" s="10">
        <v>50.187880760000006</v>
      </c>
      <c r="G25" s="9">
        <v>51.917313699999994</v>
      </c>
      <c r="H25" s="9">
        <v>56.52679639</v>
      </c>
      <c r="I25" s="9">
        <v>56.1483904</v>
      </c>
      <c r="J25" s="9">
        <v>60.735322800000006</v>
      </c>
      <c r="K25" s="9">
        <v>57.9845729</v>
      </c>
      <c r="L25" s="9">
        <v>57.24413813</v>
      </c>
      <c r="M25" s="9">
        <v>58.830700629999995</v>
      </c>
      <c r="N25" s="9">
        <v>56.69247101000001</v>
      </c>
      <c r="O25" s="9">
        <f>SUM(C25:N25)</f>
        <v>644.6205873399999</v>
      </c>
    </row>
    <row r="26" spans="2:15" ht="15" thickBot="1">
      <c r="B26" s="13" t="s">
        <v>19</v>
      </c>
      <c r="C26" s="14">
        <v>125.16697479000003</v>
      </c>
      <c r="D26" s="15">
        <v>135.06071715000002</v>
      </c>
      <c r="E26" s="14">
        <v>139.47833866</v>
      </c>
      <c r="F26" s="15">
        <v>143.80573564999997</v>
      </c>
      <c r="G26" s="14">
        <v>151.22349937999996</v>
      </c>
      <c r="H26" s="14">
        <v>161.67830735</v>
      </c>
      <c r="I26" s="14">
        <v>160.61667357999994</v>
      </c>
      <c r="J26" s="14">
        <v>174.57781909000002</v>
      </c>
      <c r="K26" s="14">
        <v>170.68481187999998</v>
      </c>
      <c r="L26" s="14">
        <v>172.05887004</v>
      </c>
      <c r="M26" s="14">
        <v>169.96170674</v>
      </c>
      <c r="N26" s="14">
        <v>171.17168936</v>
      </c>
      <c r="O26" s="14">
        <f>SUM(C26:N26)</f>
        <v>1875.48514367</v>
      </c>
    </row>
    <row r="27" spans="2:15" ht="1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20</v>
      </c>
      <c r="C28" s="19">
        <f aca="true" t="shared" si="1" ref="C28:O28">SUM(C22:C26)</f>
        <v>466.93124126000004</v>
      </c>
      <c r="D28" s="19">
        <f t="shared" si="1"/>
        <v>460.27015554999997</v>
      </c>
      <c r="E28" s="19">
        <f t="shared" si="1"/>
        <v>454.42703382</v>
      </c>
      <c r="F28" s="19">
        <f t="shared" si="1"/>
        <v>490.08756358999995</v>
      </c>
      <c r="G28" s="19">
        <f t="shared" si="1"/>
        <v>539.6080185199999</v>
      </c>
      <c r="H28" s="19">
        <f t="shared" si="1"/>
        <v>530.6899853499999</v>
      </c>
      <c r="I28" s="19">
        <f t="shared" si="1"/>
        <v>523.14186846</v>
      </c>
      <c r="J28" s="19">
        <f t="shared" si="1"/>
        <v>546.43488163</v>
      </c>
      <c r="K28" s="19">
        <f t="shared" si="1"/>
        <v>544.73555283</v>
      </c>
      <c r="L28" s="19">
        <f t="shared" si="1"/>
        <v>544.0885504299999</v>
      </c>
      <c r="M28" s="19">
        <f t="shared" si="1"/>
        <v>554.34566569</v>
      </c>
      <c r="N28" s="19">
        <f t="shared" si="1"/>
        <v>525.00098366</v>
      </c>
      <c r="O28" s="19">
        <f t="shared" si="1"/>
        <v>6179.761500789999</v>
      </c>
    </row>
    <row r="29" ht="15" customHeight="1"/>
    <row r="30" ht="15" customHeight="1"/>
    <row r="31" ht="15" customHeight="1"/>
    <row r="32" spans="2:15" ht="20.25">
      <c r="B32" s="65" t="s">
        <v>39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15" ht="18">
      <c r="B33" s="66" t="s">
        <v>22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5.75" thickBo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ht="15.75" thickBot="1">
      <c r="B35" s="4" t="s">
        <v>1</v>
      </c>
      <c r="C35" s="5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6" t="s">
        <v>13</v>
      </c>
      <c r="O35" s="7" t="s">
        <v>14</v>
      </c>
    </row>
    <row r="36" spans="2:15" ht="14.25">
      <c r="B36" s="8" t="s">
        <v>15</v>
      </c>
      <c r="C36" s="9">
        <v>10.661033309999999</v>
      </c>
      <c r="D36" s="9">
        <v>17.634875899999997</v>
      </c>
      <c r="E36" s="9">
        <v>11.082557730000003</v>
      </c>
      <c r="F36" s="9">
        <v>24.52601475</v>
      </c>
      <c r="G36" s="9">
        <v>16.22863552</v>
      </c>
      <c r="H36" s="9">
        <v>20.64658668</v>
      </c>
      <c r="I36" s="9">
        <v>14.70907507</v>
      </c>
      <c r="J36" s="9">
        <v>18.46157156</v>
      </c>
      <c r="K36" s="9">
        <v>18.42393865</v>
      </c>
      <c r="L36" s="9">
        <v>17.17731405</v>
      </c>
      <c r="M36" s="9">
        <v>17.40972603</v>
      </c>
      <c r="N36" s="9">
        <v>16.88619343</v>
      </c>
      <c r="O36" s="11">
        <f>SUM(C36:N36)</f>
        <v>203.84752268</v>
      </c>
    </row>
    <row r="37" spans="2:15" ht="14.25">
      <c r="B37" s="12" t="s">
        <v>16</v>
      </c>
      <c r="C37" s="9">
        <v>70.85575804</v>
      </c>
      <c r="D37" s="9">
        <v>66.72420418</v>
      </c>
      <c r="E37" s="9">
        <v>80.65207685</v>
      </c>
      <c r="F37" s="9">
        <v>73.50632379000001</v>
      </c>
      <c r="G37" s="9">
        <v>71.69477873000001</v>
      </c>
      <c r="H37" s="9">
        <v>75.28164636</v>
      </c>
      <c r="I37" s="9">
        <v>71.5011734</v>
      </c>
      <c r="J37" s="9">
        <v>83.25248846</v>
      </c>
      <c r="K37" s="9">
        <v>83.04290842</v>
      </c>
      <c r="L37" s="9">
        <v>90.27618393</v>
      </c>
      <c r="M37" s="9">
        <v>97.37973216</v>
      </c>
      <c r="N37" s="9">
        <v>96.53331597</v>
      </c>
      <c r="O37" s="9">
        <f>SUM(C37:N37)</f>
        <v>960.7005902899999</v>
      </c>
    </row>
    <row r="38" spans="2:15" ht="14.25">
      <c r="B38" s="12" t="s">
        <v>17</v>
      </c>
      <c r="C38" s="9">
        <v>233.84691824999993</v>
      </c>
      <c r="D38" s="9">
        <v>251.00301734999994</v>
      </c>
      <c r="E38" s="9">
        <v>262.57804518</v>
      </c>
      <c r="F38" s="9">
        <v>250.91697878</v>
      </c>
      <c r="G38" s="9">
        <v>254.44700132</v>
      </c>
      <c r="H38" s="9">
        <v>287.84268201</v>
      </c>
      <c r="I38" s="9">
        <v>289.99294079000003</v>
      </c>
      <c r="J38" s="9">
        <v>283.46701536</v>
      </c>
      <c r="K38" s="9">
        <v>287.98755295</v>
      </c>
      <c r="L38" s="9">
        <v>290.75953914999997</v>
      </c>
      <c r="M38" s="9">
        <v>270.04837197</v>
      </c>
      <c r="N38" s="9">
        <v>283.92245823</v>
      </c>
      <c r="O38" s="9">
        <f>SUM(C38:N38)</f>
        <v>3246.8125213399994</v>
      </c>
    </row>
    <row r="39" spans="2:15" ht="14.25">
      <c r="B39" s="12" t="s">
        <v>18</v>
      </c>
      <c r="C39" s="9">
        <v>58.1858121</v>
      </c>
      <c r="D39" s="9">
        <v>56.42755465999999</v>
      </c>
      <c r="E39" s="9">
        <v>71.65531979999999</v>
      </c>
      <c r="F39" s="9">
        <v>67.0385247</v>
      </c>
      <c r="G39" s="9">
        <v>83.6830214699999</v>
      </c>
      <c r="H39" s="9">
        <v>84.75302684</v>
      </c>
      <c r="I39" s="9">
        <v>85.62896375</v>
      </c>
      <c r="J39" s="9">
        <v>91.15915062</v>
      </c>
      <c r="K39" s="9">
        <v>88.89031923999991</v>
      </c>
      <c r="L39" s="9">
        <v>98.35170179</v>
      </c>
      <c r="M39" s="9">
        <v>94.40459663</v>
      </c>
      <c r="N39" s="9">
        <v>93.00297918000001</v>
      </c>
      <c r="O39" s="9">
        <f>SUM(C39:N39)</f>
        <v>973.1809707799998</v>
      </c>
    </row>
    <row r="40" spans="2:15" ht="15" thickBot="1">
      <c r="B40" s="13" t="s">
        <v>19</v>
      </c>
      <c r="C40" s="14">
        <v>165.30367794999998</v>
      </c>
      <c r="D40" s="14">
        <v>162.08004293999994</v>
      </c>
      <c r="E40" s="14">
        <v>186.97521510999997</v>
      </c>
      <c r="F40" s="14">
        <v>172.46910821</v>
      </c>
      <c r="G40" s="14">
        <v>210.61820084000001</v>
      </c>
      <c r="H40" s="14">
        <v>219.0482309</v>
      </c>
      <c r="I40" s="14">
        <v>229.13796199</v>
      </c>
      <c r="J40" s="14">
        <v>243.48963168</v>
      </c>
      <c r="K40" s="14">
        <v>246.56475062</v>
      </c>
      <c r="L40" s="14">
        <v>265.12588272</v>
      </c>
      <c r="M40" s="14">
        <v>250.54164956</v>
      </c>
      <c r="N40" s="14">
        <v>253.00372555</v>
      </c>
      <c r="O40" s="14">
        <f>SUM(C40:N40)</f>
        <v>2604.3580780700004</v>
      </c>
    </row>
    <row r="41" spans="2:15" ht="15" thickBo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5.75" thickBot="1">
      <c r="B42" s="18" t="s">
        <v>20</v>
      </c>
      <c r="C42" s="19">
        <f aca="true" t="shared" si="2" ref="C42:O42">SUM(C36:C40)</f>
        <v>538.85319965</v>
      </c>
      <c r="D42" s="19">
        <f t="shared" si="2"/>
        <v>553.8696950299999</v>
      </c>
      <c r="E42" s="19">
        <f t="shared" si="2"/>
        <v>612.94321467</v>
      </c>
      <c r="F42" s="19">
        <f t="shared" si="2"/>
        <v>588.45695023</v>
      </c>
      <c r="G42" s="19">
        <f t="shared" si="2"/>
        <v>636.6716378799999</v>
      </c>
      <c r="H42" s="19">
        <f t="shared" si="2"/>
        <v>687.57217279</v>
      </c>
      <c r="I42" s="19">
        <f t="shared" si="2"/>
        <v>690.9701150000001</v>
      </c>
      <c r="J42" s="19">
        <f t="shared" si="2"/>
        <v>719.82985768</v>
      </c>
      <c r="K42" s="19">
        <f t="shared" si="2"/>
        <v>724.90946988</v>
      </c>
      <c r="L42" s="19">
        <f t="shared" si="2"/>
        <v>761.69062164</v>
      </c>
      <c r="M42" s="19">
        <f t="shared" si="2"/>
        <v>729.7840763500001</v>
      </c>
      <c r="N42" s="19">
        <f t="shared" si="2"/>
        <v>743.34867236</v>
      </c>
      <c r="O42" s="19">
        <f t="shared" si="2"/>
        <v>7988.899683159999</v>
      </c>
    </row>
    <row r="43" ht="15" customHeight="1"/>
    <row r="44" ht="15" customHeight="1"/>
    <row r="45" ht="15" customHeight="1"/>
    <row r="46" spans="2:15" ht="20.25">
      <c r="B46" s="65" t="s">
        <v>39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2:15" ht="18">
      <c r="B47" s="66" t="s">
        <v>23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2:15" ht="15.7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ht="15.75" thickBot="1">
      <c r="B49" s="4" t="s">
        <v>1</v>
      </c>
      <c r="C49" s="5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 t="s">
        <v>12</v>
      </c>
      <c r="N49" s="6" t="s">
        <v>13</v>
      </c>
      <c r="O49" s="7" t="s">
        <v>14</v>
      </c>
    </row>
    <row r="50" spans="2:15" ht="14.25">
      <c r="B50" s="8" t="s">
        <v>15</v>
      </c>
      <c r="C50" s="9">
        <v>17.258337190000002</v>
      </c>
      <c r="D50" s="24">
        <v>19.78619687</v>
      </c>
      <c r="E50" s="9">
        <v>15.99790773</v>
      </c>
      <c r="F50" s="9">
        <v>17.032100489999998</v>
      </c>
      <c r="G50" s="9">
        <v>20.27822069</v>
      </c>
      <c r="H50" s="9">
        <v>18.50132611</v>
      </c>
      <c r="I50" s="9">
        <v>19.736771010000002</v>
      </c>
      <c r="J50" s="9">
        <v>20.05195889</v>
      </c>
      <c r="K50" s="9">
        <v>22.74020722</v>
      </c>
      <c r="L50" s="9">
        <v>21.53267366</v>
      </c>
      <c r="M50" s="9">
        <v>20.86411936</v>
      </c>
      <c r="N50" s="9">
        <v>20.26973859</v>
      </c>
      <c r="O50" s="11">
        <f>SUM(C50:N50)</f>
        <v>234.04955781</v>
      </c>
    </row>
    <row r="51" spans="2:15" ht="14.25">
      <c r="B51" s="12" t="s">
        <v>16</v>
      </c>
      <c r="C51" s="9">
        <v>82.25516295</v>
      </c>
      <c r="D51" s="24">
        <v>85.45029629000001</v>
      </c>
      <c r="E51" s="9">
        <v>76.46157562</v>
      </c>
      <c r="F51" s="9">
        <v>93.25255814</v>
      </c>
      <c r="G51" s="9">
        <v>96.72211556</v>
      </c>
      <c r="H51" s="9">
        <v>92.75936618</v>
      </c>
      <c r="I51" s="9">
        <v>89.57902475</v>
      </c>
      <c r="J51" s="9">
        <v>100.32464112000001</v>
      </c>
      <c r="K51" s="9">
        <v>102.8843206</v>
      </c>
      <c r="L51" s="9">
        <v>96.9764071900001</v>
      </c>
      <c r="M51" s="9">
        <v>97.06306941</v>
      </c>
      <c r="N51" s="9">
        <v>118.38969786</v>
      </c>
      <c r="O51" s="9">
        <f>SUM(C51:N51)</f>
        <v>1132.1182356700003</v>
      </c>
    </row>
    <row r="52" spans="2:15" ht="14.25">
      <c r="B52" s="12" t="s">
        <v>17</v>
      </c>
      <c r="C52" s="9">
        <v>271.55612986</v>
      </c>
      <c r="D52" s="24">
        <v>261.74221879</v>
      </c>
      <c r="E52" s="9">
        <v>261.43967163</v>
      </c>
      <c r="F52" s="9">
        <v>270.03810830000003</v>
      </c>
      <c r="G52" s="9">
        <v>267.71676466</v>
      </c>
      <c r="H52" s="9">
        <v>275.27689473000004</v>
      </c>
      <c r="I52" s="9">
        <v>330.44282085000003</v>
      </c>
      <c r="J52" s="9">
        <v>343.79894584</v>
      </c>
      <c r="K52" s="9">
        <v>350.21354951999996</v>
      </c>
      <c r="L52" s="9">
        <v>342.05832438</v>
      </c>
      <c r="M52" s="9">
        <v>341.90246923</v>
      </c>
      <c r="N52" s="9">
        <v>327.59747993999997</v>
      </c>
      <c r="O52" s="9">
        <f>SUM(C52:N52)</f>
        <v>3643.78337773</v>
      </c>
    </row>
    <row r="53" spans="2:15" ht="14.25">
      <c r="B53" s="12" t="s">
        <v>18</v>
      </c>
      <c r="C53" s="9">
        <v>90.92662397000011</v>
      </c>
      <c r="D53" s="24">
        <v>86.21377314</v>
      </c>
      <c r="E53" s="9">
        <v>98.06093038</v>
      </c>
      <c r="F53" s="9">
        <v>91.26093773000001</v>
      </c>
      <c r="G53" s="9">
        <v>107.26495976999999</v>
      </c>
      <c r="H53" s="9">
        <v>103.04494443</v>
      </c>
      <c r="I53" s="9">
        <v>118.76009044</v>
      </c>
      <c r="J53" s="9">
        <v>115.63550783</v>
      </c>
      <c r="K53" s="9">
        <v>113.08270131</v>
      </c>
      <c r="L53" s="9">
        <v>116.08483077</v>
      </c>
      <c r="M53" s="9">
        <v>108.84356082</v>
      </c>
      <c r="N53" s="9">
        <v>102.66078302</v>
      </c>
      <c r="O53" s="9">
        <f>SUM(C53:N53)</f>
        <v>1251.8396436100002</v>
      </c>
    </row>
    <row r="54" spans="2:15" ht="15" thickBot="1">
      <c r="B54" s="13" t="s">
        <v>19</v>
      </c>
      <c r="C54" s="14">
        <v>245.78390804</v>
      </c>
      <c r="D54" s="14">
        <v>231.56878845</v>
      </c>
      <c r="E54" s="14">
        <v>266.45136744</v>
      </c>
      <c r="F54" s="14">
        <v>228.2630582</v>
      </c>
      <c r="G54" s="14">
        <v>280.72363398000005</v>
      </c>
      <c r="H54" s="14">
        <v>263.82385828</v>
      </c>
      <c r="I54" s="14">
        <v>315.9829295</v>
      </c>
      <c r="J54" s="14">
        <v>326.97299406999997</v>
      </c>
      <c r="K54" s="14">
        <v>324.74190058</v>
      </c>
      <c r="L54" s="14">
        <v>341.52580012</v>
      </c>
      <c r="M54" s="14">
        <v>317.16256781</v>
      </c>
      <c r="N54" s="14">
        <v>302.77962888</v>
      </c>
      <c r="O54" s="14">
        <f>SUM(C54:N54)</f>
        <v>3445.7804353499996</v>
      </c>
    </row>
    <row r="55" spans="2:15" ht="15" thickBot="1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thickBot="1">
      <c r="B56" s="18" t="s">
        <v>20</v>
      </c>
      <c r="C56" s="19">
        <f aca="true" t="shared" si="3" ref="C56:K56">SUM(C50:C54)</f>
        <v>707.7801620100001</v>
      </c>
      <c r="D56" s="19">
        <f t="shared" si="3"/>
        <v>684.76127354</v>
      </c>
      <c r="E56" s="19">
        <f t="shared" si="3"/>
        <v>718.4114528</v>
      </c>
      <c r="F56" s="19">
        <f t="shared" si="3"/>
        <v>699.8467628600001</v>
      </c>
      <c r="G56" s="19">
        <f t="shared" si="3"/>
        <v>772.7056946600001</v>
      </c>
      <c r="H56" s="19">
        <f t="shared" si="3"/>
        <v>753.40638973</v>
      </c>
      <c r="I56" s="19">
        <f t="shared" si="3"/>
        <v>874.5016365500001</v>
      </c>
      <c r="J56" s="19">
        <f t="shared" si="3"/>
        <v>906.7840477499999</v>
      </c>
      <c r="K56" s="19">
        <f t="shared" si="3"/>
        <v>913.6626792299999</v>
      </c>
      <c r="L56" s="19">
        <f>SUM(L50:L55)</f>
        <v>918.1780361200001</v>
      </c>
      <c r="M56" s="19">
        <f>SUM(M50:M55)</f>
        <v>885.83578663</v>
      </c>
      <c r="N56" s="19">
        <f>SUM(N50:N55)</f>
        <v>871.69732829</v>
      </c>
      <c r="O56" s="19">
        <f>SUM(O50:O54)</f>
        <v>9707.57125017</v>
      </c>
    </row>
    <row r="57" ht="15" customHeight="1"/>
    <row r="58" ht="15" customHeight="1"/>
    <row r="59" ht="15" customHeight="1"/>
    <row r="60" spans="2:15" ht="20.25"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2:15" ht="18">
      <c r="B61" s="66" t="s">
        <v>24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2:15" ht="15.75" thickBot="1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ht="15.75" thickBot="1">
      <c r="B63" s="4" t="s">
        <v>1</v>
      </c>
      <c r="C63" s="5" t="s">
        <v>2</v>
      </c>
      <c r="D63" s="6" t="s">
        <v>3</v>
      </c>
      <c r="E63" s="6" t="s">
        <v>4</v>
      </c>
      <c r="F63" s="6" t="s">
        <v>5</v>
      </c>
      <c r="G63" s="6" t="s">
        <v>6</v>
      </c>
      <c r="H63" s="6" t="s">
        <v>7</v>
      </c>
      <c r="I63" s="6" t="s">
        <v>8</v>
      </c>
      <c r="J63" s="6" t="s">
        <v>9</v>
      </c>
      <c r="K63" s="6" t="s">
        <v>10</v>
      </c>
      <c r="L63" s="6" t="s">
        <v>11</v>
      </c>
      <c r="M63" s="6" t="s">
        <v>12</v>
      </c>
      <c r="N63" s="6" t="s">
        <v>13</v>
      </c>
      <c r="O63" s="7" t="s">
        <v>14</v>
      </c>
    </row>
    <row r="64" spans="2:15" ht="14.25">
      <c r="B64" s="8" t="s">
        <v>15</v>
      </c>
      <c r="C64" s="9">
        <v>20.98771395</v>
      </c>
      <c r="D64" s="24">
        <v>19.58380826</v>
      </c>
      <c r="E64" s="9">
        <v>20.5171042</v>
      </c>
      <c r="F64" s="9">
        <v>22.7186289</v>
      </c>
      <c r="G64" s="9">
        <v>21.54762169</v>
      </c>
      <c r="H64" s="9">
        <v>24.92674263</v>
      </c>
      <c r="I64" s="9">
        <v>24.84864675</v>
      </c>
      <c r="J64" s="9">
        <v>24.88404514</v>
      </c>
      <c r="K64" s="9">
        <v>24.59502856</v>
      </c>
      <c r="L64" s="9">
        <v>0</v>
      </c>
      <c r="M64" s="9">
        <v>0</v>
      </c>
      <c r="N64" s="9">
        <v>0</v>
      </c>
      <c r="O64" s="11">
        <f>SUM(C64:N64)</f>
        <v>204.60934008</v>
      </c>
    </row>
    <row r="65" spans="2:15" s="3" customFormat="1" ht="14.25">
      <c r="B65" s="12" t="s">
        <v>16</v>
      </c>
      <c r="C65" s="9">
        <v>76.16639801000001</v>
      </c>
      <c r="D65" s="24">
        <v>84.47190241</v>
      </c>
      <c r="E65" s="9">
        <v>90.67517042</v>
      </c>
      <c r="F65" s="9">
        <v>95.87568776</v>
      </c>
      <c r="G65" s="9">
        <v>91.9418013</v>
      </c>
      <c r="H65" s="9">
        <v>102.88030463</v>
      </c>
      <c r="I65" s="9">
        <v>99.61967945</v>
      </c>
      <c r="J65" s="9">
        <v>102.4052822</v>
      </c>
      <c r="K65" s="9">
        <v>100.38733315</v>
      </c>
      <c r="L65" s="9">
        <v>13.84800679</v>
      </c>
      <c r="M65" s="9">
        <v>96.32975748</v>
      </c>
      <c r="N65" s="9">
        <v>101.25901440000001</v>
      </c>
      <c r="O65" s="9">
        <f>SUM(C65:N65)</f>
        <v>1055.8603380000002</v>
      </c>
    </row>
    <row r="66" spans="2:15" ht="14.25">
      <c r="B66" s="12" t="s">
        <v>17</v>
      </c>
      <c r="C66" s="9">
        <v>318.44794163</v>
      </c>
      <c r="D66" s="24">
        <v>310.64288352</v>
      </c>
      <c r="E66" s="9">
        <v>322.20089921</v>
      </c>
      <c r="F66" s="9">
        <v>370.44012106</v>
      </c>
      <c r="G66" s="9">
        <v>340.81748863</v>
      </c>
      <c r="H66" s="9">
        <v>376.96426733</v>
      </c>
      <c r="I66" s="9">
        <v>386.51938801</v>
      </c>
      <c r="J66" s="9">
        <v>427.9364324</v>
      </c>
      <c r="K66" s="9">
        <v>415.19980118</v>
      </c>
      <c r="L66" s="9">
        <v>403.90773972000005</v>
      </c>
      <c r="M66" s="9">
        <v>396.78683939</v>
      </c>
      <c r="N66" s="9">
        <v>353.02380236</v>
      </c>
      <c r="O66" s="9">
        <f>SUM(C66:N66)</f>
        <v>4422.887604439999</v>
      </c>
    </row>
    <row r="67" spans="2:15" ht="14.25">
      <c r="B67" s="12" t="s">
        <v>18</v>
      </c>
      <c r="C67" s="9">
        <v>106.37282358</v>
      </c>
      <c r="D67" s="24">
        <v>95.89491201</v>
      </c>
      <c r="E67" s="9">
        <v>105.0782215</v>
      </c>
      <c r="F67" s="9">
        <v>109.22519476000001</v>
      </c>
      <c r="G67" s="9">
        <v>103.45125628</v>
      </c>
      <c r="H67" s="9">
        <v>135.21982022</v>
      </c>
      <c r="I67" s="9">
        <v>138.68431056999998</v>
      </c>
      <c r="J67" s="9">
        <v>120.45968183</v>
      </c>
      <c r="K67" s="9">
        <v>126.98942603</v>
      </c>
      <c r="L67" s="9">
        <v>116.75493286</v>
      </c>
      <c r="M67" s="9">
        <v>120.2384208</v>
      </c>
      <c r="N67" s="9">
        <v>129.05341145</v>
      </c>
      <c r="O67" s="9">
        <f>SUM(C67:N67)</f>
        <v>1407.4224118900001</v>
      </c>
    </row>
    <row r="68" spans="2:15" ht="15" thickBot="1">
      <c r="B68" s="13" t="s">
        <v>19</v>
      </c>
      <c r="C68" s="14">
        <v>311.70096595</v>
      </c>
      <c r="D68" s="25">
        <v>285.99569899</v>
      </c>
      <c r="E68" s="14">
        <v>305.86541769999997</v>
      </c>
      <c r="F68" s="14">
        <v>307.29237452999996</v>
      </c>
      <c r="G68" s="14">
        <v>292.77130432</v>
      </c>
      <c r="H68" s="14">
        <v>347.77228457999996</v>
      </c>
      <c r="I68" s="14">
        <v>374.24429647000005</v>
      </c>
      <c r="J68" s="14">
        <v>343.30140402</v>
      </c>
      <c r="K68" s="14">
        <v>368.656098</v>
      </c>
      <c r="L68" s="14">
        <v>318.12315606</v>
      </c>
      <c r="M68" s="14">
        <v>306.23422158</v>
      </c>
      <c r="N68" s="14">
        <v>297.51432981</v>
      </c>
      <c r="O68" s="14">
        <f>SUM(C68:N68)</f>
        <v>3859.47155201</v>
      </c>
    </row>
    <row r="69" spans="2:15" ht="15" thickBo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thickBot="1">
      <c r="B70" s="18" t="s">
        <v>20</v>
      </c>
      <c r="C70" s="19">
        <f aca="true" t="shared" si="4" ref="C70:O70">SUM(C64:C68)</f>
        <v>833.6758431200001</v>
      </c>
      <c r="D70" s="19">
        <f t="shared" si="4"/>
        <v>796.58920519</v>
      </c>
      <c r="E70" s="19">
        <f t="shared" si="4"/>
        <v>844.33681303</v>
      </c>
      <c r="F70" s="19">
        <f t="shared" si="4"/>
        <v>905.55200701</v>
      </c>
      <c r="G70" s="19">
        <f t="shared" si="4"/>
        <v>850.52947222</v>
      </c>
      <c r="H70" s="19">
        <f t="shared" si="4"/>
        <v>987.7634193899999</v>
      </c>
      <c r="I70" s="19">
        <f t="shared" si="4"/>
        <v>1023.91632125</v>
      </c>
      <c r="J70" s="19">
        <f t="shared" si="4"/>
        <v>1018.98684559</v>
      </c>
      <c r="K70" s="19">
        <f t="shared" si="4"/>
        <v>1035.82768692</v>
      </c>
      <c r="L70" s="19">
        <f t="shared" si="4"/>
        <v>852.6338354300001</v>
      </c>
      <c r="M70" s="19">
        <f t="shared" si="4"/>
        <v>919.58923925</v>
      </c>
      <c r="N70" s="19">
        <f t="shared" si="4"/>
        <v>880.8505580199999</v>
      </c>
      <c r="O70" s="19">
        <f t="shared" si="4"/>
        <v>10950.25124642</v>
      </c>
    </row>
    <row r="71" ht="15" customHeight="1"/>
    <row r="72" ht="15" customHeight="1"/>
    <row r="73" ht="15" customHeight="1"/>
    <row r="74" spans="2:15" ht="20.25">
      <c r="B74" s="65" t="s">
        <v>39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2:15" ht="18">
      <c r="B75" s="66" t="s">
        <v>25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 ht="15.75" thickBot="1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2:15" ht="15.75" thickBot="1">
      <c r="B77" s="4" t="s">
        <v>1</v>
      </c>
      <c r="C77" s="5" t="s">
        <v>2</v>
      </c>
      <c r="D77" s="6" t="s">
        <v>3</v>
      </c>
      <c r="E77" s="6" t="s">
        <v>4</v>
      </c>
      <c r="F77" s="6" t="s">
        <v>5</v>
      </c>
      <c r="G77" s="6" t="s">
        <v>6</v>
      </c>
      <c r="H77" s="6" t="s">
        <v>7</v>
      </c>
      <c r="I77" s="6" t="s">
        <v>8</v>
      </c>
      <c r="J77" s="6" t="s">
        <v>9</v>
      </c>
      <c r="K77" s="6" t="s">
        <v>10</v>
      </c>
      <c r="L77" s="6" t="s">
        <v>11</v>
      </c>
      <c r="M77" s="6" t="s">
        <v>12</v>
      </c>
      <c r="N77" s="6" t="s">
        <v>13</v>
      </c>
      <c r="O77" s="7" t="s">
        <v>14</v>
      </c>
    </row>
    <row r="78" spans="2:15" ht="14.25">
      <c r="B78" s="8" t="s">
        <v>15</v>
      </c>
      <c r="C78" s="9">
        <v>22.49331999</v>
      </c>
      <c r="D78" s="24">
        <v>25.21936003</v>
      </c>
      <c r="E78" s="9">
        <v>20.954065090000004</v>
      </c>
      <c r="F78" s="9">
        <v>23.58686319</v>
      </c>
      <c r="G78" s="9">
        <v>24.00374285</v>
      </c>
      <c r="H78" s="9">
        <v>26.69429522</v>
      </c>
      <c r="I78" s="9">
        <v>27.183696209999997</v>
      </c>
      <c r="J78" s="9">
        <v>27.961759009999998</v>
      </c>
      <c r="K78" s="9">
        <v>30.20417671</v>
      </c>
      <c r="L78" s="9">
        <v>28.030411540000003</v>
      </c>
      <c r="M78" s="9">
        <v>31.89996394999999</v>
      </c>
      <c r="N78" s="9">
        <v>29.192095480000006</v>
      </c>
      <c r="O78" s="11">
        <f>SUM(C78:N78)</f>
        <v>317.4237492699999</v>
      </c>
    </row>
    <row r="79" spans="2:15" ht="14.25">
      <c r="B79" s="12" t="s">
        <v>16</v>
      </c>
      <c r="C79" s="9">
        <v>96.01967306</v>
      </c>
      <c r="D79" s="24">
        <v>107.68755234</v>
      </c>
      <c r="E79" s="9">
        <v>101.11103787</v>
      </c>
      <c r="F79" s="9">
        <v>103.45623678</v>
      </c>
      <c r="G79" s="9">
        <v>104.58011834999999</v>
      </c>
      <c r="H79" s="9">
        <v>116.34811657999998</v>
      </c>
      <c r="I79" s="9">
        <v>108.39831372</v>
      </c>
      <c r="J79" s="9">
        <v>18.626115329999994</v>
      </c>
      <c r="K79" s="9">
        <v>102.14862895999998</v>
      </c>
      <c r="L79" s="9">
        <v>186.91113506999997</v>
      </c>
      <c r="M79" s="9">
        <v>100.72017578</v>
      </c>
      <c r="N79" s="9">
        <v>27.79735596999999</v>
      </c>
      <c r="O79" s="9">
        <f>SUM(C79:N79)</f>
        <v>1173.8044598099998</v>
      </c>
    </row>
    <row r="80" spans="2:15" ht="14.25">
      <c r="B80" s="12" t="s">
        <v>17</v>
      </c>
      <c r="C80" s="9">
        <v>311.25287792</v>
      </c>
      <c r="D80" s="24">
        <v>284.15230869</v>
      </c>
      <c r="E80" s="9">
        <v>299.2816520400001</v>
      </c>
      <c r="F80" s="9">
        <v>307.14246476</v>
      </c>
      <c r="G80" s="9">
        <v>317.87088647</v>
      </c>
      <c r="H80" s="9">
        <v>359.68418572</v>
      </c>
      <c r="I80" s="9">
        <v>390.6425124499999</v>
      </c>
      <c r="J80" s="9">
        <v>378.7122482600004</v>
      </c>
      <c r="K80" s="9">
        <v>390.33997649000014</v>
      </c>
      <c r="L80" s="9">
        <v>434.8323717000002</v>
      </c>
      <c r="M80" s="9">
        <v>418.76913372999996</v>
      </c>
      <c r="N80" s="9">
        <v>411.3319938799999</v>
      </c>
      <c r="O80" s="9">
        <f>SUM(C80:N80)</f>
        <v>4304.01261211</v>
      </c>
    </row>
    <row r="81" spans="2:15" ht="14.25">
      <c r="B81" s="12" t="s">
        <v>18</v>
      </c>
      <c r="C81" s="9">
        <v>118.89753482</v>
      </c>
      <c r="D81" s="24">
        <v>110.38276031</v>
      </c>
      <c r="E81" s="9">
        <v>122.06655759999998</v>
      </c>
      <c r="F81" s="9">
        <v>114.32106041</v>
      </c>
      <c r="G81" s="9">
        <v>120.96944955</v>
      </c>
      <c r="H81" s="9">
        <v>140.84122544000002</v>
      </c>
      <c r="I81" s="9">
        <v>153.91559906</v>
      </c>
      <c r="J81" s="9">
        <v>156.25795585999995</v>
      </c>
      <c r="K81" s="9">
        <v>152.44867714999995</v>
      </c>
      <c r="L81" s="9">
        <v>170.86369520999997</v>
      </c>
      <c r="M81" s="9">
        <v>154.1310365999999</v>
      </c>
      <c r="N81" s="9">
        <v>165.07838157999998</v>
      </c>
      <c r="O81" s="9">
        <f>SUM(C81:N81)</f>
        <v>1680.1739335899997</v>
      </c>
    </row>
    <row r="82" spans="2:15" ht="15" thickBot="1">
      <c r="B82" s="13" t="s">
        <v>19</v>
      </c>
      <c r="C82" s="14">
        <v>370.88842007</v>
      </c>
      <c r="D82" s="25">
        <v>346.03335426</v>
      </c>
      <c r="E82" s="14">
        <v>387.1416677900001</v>
      </c>
      <c r="F82" s="14">
        <v>343.28505649</v>
      </c>
      <c r="G82" s="14">
        <v>378.4640121199999</v>
      </c>
      <c r="H82" s="14">
        <v>432.37590581</v>
      </c>
      <c r="I82" s="14">
        <v>497.88201380000004</v>
      </c>
      <c r="J82" s="14">
        <v>451.2708821299999</v>
      </c>
      <c r="K82" s="14">
        <v>460.86392939000007</v>
      </c>
      <c r="L82" s="14">
        <v>499.54263448000023</v>
      </c>
      <c r="M82" s="14">
        <v>490.82270085000016</v>
      </c>
      <c r="N82" s="14">
        <v>486.0700602400002</v>
      </c>
      <c r="O82" s="14">
        <f>SUM(C82:N82)</f>
        <v>5144.64063743</v>
      </c>
    </row>
    <row r="83" spans="2:15" ht="15" thickBot="1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thickBot="1">
      <c r="B84" s="18" t="s">
        <v>20</v>
      </c>
      <c r="C84" s="19">
        <f aca="true" t="shared" si="5" ref="C84:O84">SUM(C78:C82)</f>
        <v>919.55182586</v>
      </c>
      <c r="D84" s="19">
        <f t="shared" si="5"/>
        <v>873.47533563</v>
      </c>
      <c r="E84" s="19">
        <f t="shared" si="5"/>
        <v>930.5549803900001</v>
      </c>
      <c r="F84" s="19">
        <f t="shared" si="5"/>
        <v>891.79168163</v>
      </c>
      <c r="G84" s="19">
        <f t="shared" si="5"/>
        <v>945.8882093399999</v>
      </c>
      <c r="H84" s="19">
        <f t="shared" si="5"/>
        <v>1075.94372877</v>
      </c>
      <c r="I84" s="19">
        <f t="shared" si="5"/>
        <v>1178.02213524</v>
      </c>
      <c r="J84" s="19">
        <f t="shared" si="5"/>
        <v>1032.8289605900004</v>
      </c>
      <c r="K84" s="19">
        <f t="shared" si="5"/>
        <v>1136.0053887000001</v>
      </c>
      <c r="L84" s="19">
        <f t="shared" si="5"/>
        <v>1320.1802480000003</v>
      </c>
      <c r="M84" s="19">
        <f t="shared" si="5"/>
        <v>1196.34301091</v>
      </c>
      <c r="N84" s="19">
        <f t="shared" si="5"/>
        <v>1119.46988715</v>
      </c>
      <c r="O84" s="19">
        <f t="shared" si="5"/>
        <v>12620.05539221</v>
      </c>
    </row>
    <row r="85" ht="15" customHeight="1"/>
    <row r="86" ht="15" customHeight="1"/>
    <row r="87" ht="15" customHeight="1"/>
    <row r="88" spans="2:15" ht="20.25">
      <c r="B88" s="65" t="s">
        <v>39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2:15" ht="18">
      <c r="B89" s="66" t="s">
        <v>26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2:15" ht="15.75" thickBot="1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ht="15.75" thickBot="1">
      <c r="B91" s="4" t="s">
        <v>1</v>
      </c>
      <c r="C91" s="5" t="s">
        <v>2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6" t="s">
        <v>11</v>
      </c>
      <c r="M91" s="6" t="s">
        <v>12</v>
      </c>
      <c r="N91" s="6" t="s">
        <v>13</v>
      </c>
      <c r="O91" s="7" t="s">
        <v>14</v>
      </c>
    </row>
    <row r="92" spans="2:15" ht="14.25">
      <c r="B92" s="8" t="s">
        <v>15</v>
      </c>
      <c r="C92" s="9">
        <v>26.50463382</v>
      </c>
      <c r="D92" s="9">
        <v>33.98485414</v>
      </c>
      <c r="E92" s="9">
        <v>26.2187325</v>
      </c>
      <c r="F92" s="9">
        <v>27.352070630000004</v>
      </c>
      <c r="G92" s="9">
        <v>28.42952405</v>
      </c>
      <c r="H92" s="9">
        <v>29.162285060000006</v>
      </c>
      <c r="I92" s="9">
        <v>19.816863950000005</v>
      </c>
      <c r="J92" s="9">
        <v>37.39970371000001</v>
      </c>
      <c r="K92" s="9">
        <v>29.41714373999999</v>
      </c>
      <c r="L92" s="9">
        <v>30.064691800000002</v>
      </c>
      <c r="M92" s="36">
        <v>88.7923</v>
      </c>
      <c r="N92" s="9">
        <v>91.4425</v>
      </c>
      <c r="O92" s="11">
        <f>SUM(C92:N92)</f>
        <v>468.58530340000004</v>
      </c>
    </row>
    <row r="93" spans="2:15" ht="14.25">
      <c r="B93" s="12" t="s">
        <v>16</v>
      </c>
      <c r="C93" s="9">
        <v>153.58008331</v>
      </c>
      <c r="D93" s="9">
        <v>81.96001092</v>
      </c>
      <c r="E93" s="9">
        <v>94.43136369999999</v>
      </c>
      <c r="F93" s="9">
        <v>235.96006536</v>
      </c>
      <c r="G93" s="9">
        <v>96.34935047999997</v>
      </c>
      <c r="H93" s="9">
        <v>26.20787771</v>
      </c>
      <c r="I93" s="9">
        <v>23.898553289999995</v>
      </c>
      <c r="J93" s="9">
        <v>29.15260625</v>
      </c>
      <c r="K93" s="9">
        <v>20.50397039</v>
      </c>
      <c r="L93" s="9">
        <v>280.2959867199999</v>
      </c>
      <c r="M93" s="36">
        <v>153.1362</v>
      </c>
      <c r="N93" s="9">
        <v>163.4851</v>
      </c>
      <c r="O93" s="9">
        <f>SUM(C93:N93)</f>
        <v>1358.9611681299998</v>
      </c>
    </row>
    <row r="94" spans="2:15" ht="14.25">
      <c r="B94" s="12" t="s">
        <v>17</v>
      </c>
      <c r="C94" s="9">
        <v>388.64680369</v>
      </c>
      <c r="D94" s="9">
        <v>333.98391576</v>
      </c>
      <c r="E94" s="9">
        <v>409.41281374</v>
      </c>
      <c r="F94" s="9">
        <v>407.90696427</v>
      </c>
      <c r="G94" s="9">
        <v>396.43206170000013</v>
      </c>
      <c r="H94" s="9">
        <v>424.10969625999996</v>
      </c>
      <c r="I94" s="9">
        <v>440.8671768300001</v>
      </c>
      <c r="J94" s="9">
        <v>408.49587741000005</v>
      </c>
      <c r="K94" s="9">
        <v>421.78875539000006</v>
      </c>
      <c r="L94" s="9">
        <v>432.76375264</v>
      </c>
      <c r="M94" s="36">
        <v>180.4317</v>
      </c>
      <c r="N94" s="9">
        <v>180.0084</v>
      </c>
      <c r="O94" s="9">
        <f>SUM(C94:N94)</f>
        <v>4424.84791769</v>
      </c>
    </row>
    <row r="95" spans="2:15" ht="14.25">
      <c r="B95" s="12" t="s">
        <v>18</v>
      </c>
      <c r="C95" s="9">
        <v>137.33958469</v>
      </c>
      <c r="D95" s="9">
        <v>136.3035866</v>
      </c>
      <c r="E95" s="9">
        <v>165.06375372000002</v>
      </c>
      <c r="F95" s="9">
        <v>148.75100092000002</v>
      </c>
      <c r="G95" s="9">
        <v>157.59642757000003</v>
      </c>
      <c r="H95" s="9">
        <v>166.35155764</v>
      </c>
      <c r="I95" s="9">
        <v>173.56178062999996</v>
      </c>
      <c r="J95" s="9">
        <v>169.69929769000004</v>
      </c>
      <c r="K95" s="9">
        <v>162.76189114000002</v>
      </c>
      <c r="L95" s="9">
        <v>168.87787398999998</v>
      </c>
      <c r="M95" s="36">
        <v>166.9947</v>
      </c>
      <c r="N95" s="9">
        <v>164.7643</v>
      </c>
      <c r="O95" s="9">
        <f>SUM(C95:N95)</f>
        <v>1918.06575459</v>
      </c>
    </row>
    <row r="96" spans="2:15" ht="15" thickBot="1">
      <c r="B96" s="13" t="s">
        <v>19</v>
      </c>
      <c r="C96" s="14">
        <v>400.83572538</v>
      </c>
      <c r="D96" s="14">
        <v>374.09188813</v>
      </c>
      <c r="E96" s="14">
        <v>461.51776157</v>
      </c>
      <c r="F96" s="14">
        <v>400.6901176700001</v>
      </c>
      <c r="G96" s="14">
        <v>440.0640601199999</v>
      </c>
      <c r="H96" s="14">
        <v>446.5722642699998</v>
      </c>
      <c r="I96" s="14">
        <v>491.63944327999997</v>
      </c>
      <c r="J96" s="14">
        <v>499.56450128000006</v>
      </c>
      <c r="K96" s="14">
        <v>496.09060840999985</v>
      </c>
      <c r="L96" s="14">
        <v>504.0647642600003</v>
      </c>
      <c r="M96" s="37">
        <v>472.00065</v>
      </c>
      <c r="N96" s="14">
        <v>480.7025</v>
      </c>
      <c r="O96" s="14">
        <f>SUM(C96:N96)</f>
        <v>5467.83428437</v>
      </c>
    </row>
    <row r="97" spans="2:15" ht="15" thickBo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thickBot="1">
      <c r="B98" s="18" t="s">
        <v>20</v>
      </c>
      <c r="C98" s="19">
        <f aca="true" t="shared" si="6" ref="C98:K98">SUM(C92:C96)</f>
        <v>1106.90683089</v>
      </c>
      <c r="D98" s="19">
        <f t="shared" si="6"/>
        <v>960.3242555500001</v>
      </c>
      <c r="E98" s="19">
        <f t="shared" si="6"/>
        <v>1156.64442523</v>
      </c>
      <c r="F98" s="19">
        <f t="shared" si="6"/>
        <v>1220.66021885</v>
      </c>
      <c r="G98" s="19">
        <f t="shared" si="6"/>
        <v>1118.87142392</v>
      </c>
      <c r="H98" s="19">
        <f t="shared" si="6"/>
        <v>1092.4036809399997</v>
      </c>
      <c r="I98" s="19">
        <f t="shared" si="6"/>
        <v>1149.78381798</v>
      </c>
      <c r="J98" s="19">
        <f t="shared" si="6"/>
        <v>1144.3119863400002</v>
      </c>
      <c r="K98" s="19">
        <f t="shared" si="6"/>
        <v>1130.56236907</v>
      </c>
      <c r="L98" s="19">
        <f>SUM(L92:L97)</f>
        <v>1416.0670694100002</v>
      </c>
      <c r="M98" s="19">
        <f>SUM(M92:M96)</f>
        <v>1061.35555</v>
      </c>
      <c r="N98" s="19">
        <f>SUM(N92:N96)</f>
        <v>1080.4027999999998</v>
      </c>
      <c r="O98" s="19">
        <f>SUM(O92:O96)</f>
        <v>13638.294428180001</v>
      </c>
    </row>
    <row r="99" ht="15" customHeight="1"/>
    <row r="100" ht="15" customHeight="1"/>
    <row r="101" ht="15" customHeight="1"/>
    <row r="102" spans="2:15" ht="20.25">
      <c r="B102" s="65" t="s">
        <v>39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2:15" ht="18">
      <c r="B103" s="66" t="s">
        <v>27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2:15" ht="15.75" thickBot="1"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15" ht="15.75" thickBot="1">
      <c r="B105" s="4" t="s">
        <v>1</v>
      </c>
      <c r="C105" s="5" t="s">
        <v>2</v>
      </c>
      <c r="D105" s="6" t="s">
        <v>3</v>
      </c>
      <c r="E105" s="6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6" t="s">
        <v>11</v>
      </c>
      <c r="M105" s="6" t="s">
        <v>12</v>
      </c>
      <c r="N105" s="6" t="s">
        <v>13</v>
      </c>
      <c r="O105" s="7" t="s">
        <v>14</v>
      </c>
    </row>
    <row r="106" spans="2:15" ht="14.25">
      <c r="B106" s="8" t="s">
        <v>15</v>
      </c>
      <c r="C106" s="9">
        <v>82.61</v>
      </c>
      <c r="D106" s="9">
        <v>84.6508</v>
      </c>
      <c r="E106" s="9">
        <v>23.834683199999997</v>
      </c>
      <c r="F106" s="9">
        <v>33.57818438000001</v>
      </c>
      <c r="G106" s="9">
        <v>35.66038783999999</v>
      </c>
      <c r="H106" s="9">
        <v>32.469078849999995</v>
      </c>
      <c r="I106" s="9">
        <v>38.69364357</v>
      </c>
      <c r="J106" s="9">
        <v>36.2706574</v>
      </c>
      <c r="K106" s="9">
        <v>39.322422540000005</v>
      </c>
      <c r="L106" s="9">
        <v>35.60126358000001</v>
      </c>
      <c r="M106" s="36">
        <v>33.9329308</v>
      </c>
      <c r="N106" s="9">
        <v>36.83973098999999</v>
      </c>
      <c r="O106" s="11">
        <f>SUM(C106:N106)</f>
        <v>513.46378315</v>
      </c>
    </row>
    <row r="107" spans="2:15" ht="14.25">
      <c r="B107" s="12" t="s">
        <v>16</v>
      </c>
      <c r="C107" s="9">
        <v>158.7413</v>
      </c>
      <c r="D107" s="9">
        <v>162.1283</v>
      </c>
      <c r="E107" s="9">
        <v>275.5890144400001</v>
      </c>
      <c r="F107" s="9">
        <v>113.22655692</v>
      </c>
      <c r="G107" s="9">
        <v>29.28429608</v>
      </c>
      <c r="H107" s="9">
        <v>91.02307414</v>
      </c>
      <c r="I107" s="9">
        <v>120.6192572</v>
      </c>
      <c r="J107" s="9">
        <v>113.00204032000003</v>
      </c>
      <c r="K107" s="9">
        <v>92.29294632999999</v>
      </c>
      <c r="L107" s="9">
        <v>29.998160469999988</v>
      </c>
      <c r="M107" s="36">
        <v>24.510870050000005</v>
      </c>
      <c r="N107" s="9">
        <v>298.1127444399999</v>
      </c>
      <c r="O107" s="9">
        <f>SUM(C107:N107)</f>
        <v>1508.52856039</v>
      </c>
    </row>
    <row r="108" spans="2:15" ht="14.25">
      <c r="B108" s="12" t="s">
        <v>17</v>
      </c>
      <c r="C108" s="9">
        <v>183.4583</v>
      </c>
      <c r="D108" s="9">
        <v>170.1777</v>
      </c>
      <c r="E108" s="9">
        <v>455.38201372</v>
      </c>
      <c r="F108" s="9">
        <v>399.7722792800001</v>
      </c>
      <c r="G108" s="9">
        <v>389.9903703599999</v>
      </c>
      <c r="H108" s="9">
        <v>433.9382756399999</v>
      </c>
      <c r="I108" s="9">
        <v>475.71895147000004</v>
      </c>
      <c r="J108" s="9">
        <v>449.1052592</v>
      </c>
      <c r="K108" s="9">
        <v>416.91289849000003</v>
      </c>
      <c r="L108" s="9">
        <v>452.79829641999993</v>
      </c>
      <c r="M108" s="36">
        <v>439.37225053</v>
      </c>
      <c r="N108" s="9">
        <v>464.00038856</v>
      </c>
      <c r="O108" s="9">
        <f>SUM(C108:N108)</f>
        <v>4730.626983669999</v>
      </c>
    </row>
    <row r="109" spans="2:15" ht="14.25">
      <c r="B109" s="12" t="s">
        <v>18</v>
      </c>
      <c r="C109" s="9">
        <v>157.8456</v>
      </c>
      <c r="D109" s="9">
        <v>136.0477</v>
      </c>
      <c r="E109" s="9">
        <v>182.96196198000007</v>
      </c>
      <c r="F109" s="9">
        <v>162.28600914000003</v>
      </c>
      <c r="G109" s="9">
        <v>176.25679934</v>
      </c>
      <c r="H109" s="9">
        <v>180.30214531000007</v>
      </c>
      <c r="I109" s="9">
        <v>202.01624006000006</v>
      </c>
      <c r="J109" s="9">
        <v>215.70249478000005</v>
      </c>
      <c r="K109" s="9">
        <v>197.81796405000003</v>
      </c>
      <c r="L109" s="9">
        <v>214.14105383999998</v>
      </c>
      <c r="M109" s="36">
        <v>189.61069703000007</v>
      </c>
      <c r="N109" s="9">
        <v>212.92213391000004</v>
      </c>
      <c r="O109" s="9">
        <f>SUM(C109:N109)</f>
        <v>2227.91079944</v>
      </c>
    </row>
    <row r="110" spans="2:15" ht="15" thickBot="1">
      <c r="B110" s="13" t="s">
        <v>19</v>
      </c>
      <c r="C110" s="14">
        <v>468.6781</v>
      </c>
      <c r="D110" s="14">
        <v>409.1408</v>
      </c>
      <c r="E110" s="14">
        <v>499.1161652899997</v>
      </c>
      <c r="F110" s="14">
        <v>431.28834618000013</v>
      </c>
      <c r="G110" s="14">
        <v>487.82245249999977</v>
      </c>
      <c r="H110" s="14">
        <v>495.5598121799999</v>
      </c>
      <c r="I110" s="14">
        <v>557.87363518</v>
      </c>
      <c r="J110" s="14">
        <v>604.2414551299998</v>
      </c>
      <c r="K110" s="14">
        <v>570.9907933199997</v>
      </c>
      <c r="L110" s="14">
        <v>607.8395487400003</v>
      </c>
      <c r="M110" s="37">
        <v>541.7764066199998</v>
      </c>
      <c r="N110" s="14">
        <v>589.93096114</v>
      </c>
      <c r="O110" s="14">
        <f>SUM(C110:N110)</f>
        <v>6264.258476279999</v>
      </c>
    </row>
    <row r="111" spans="2:15" ht="15" thickBo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thickBot="1">
      <c r="B112" s="18" t="s">
        <v>20</v>
      </c>
      <c r="C112" s="19">
        <f aca="true" t="shared" si="7" ref="C112:N112">SUM(C106:C111)</f>
        <v>1051.3332999999998</v>
      </c>
      <c r="D112" s="19">
        <f t="shared" si="7"/>
        <v>962.1453</v>
      </c>
      <c r="E112" s="19">
        <f t="shared" si="7"/>
        <v>1436.88383863</v>
      </c>
      <c r="F112" s="19">
        <f t="shared" si="7"/>
        <v>1140.1513759000002</v>
      </c>
      <c r="G112" s="19">
        <f t="shared" si="7"/>
        <v>1119.0143061199997</v>
      </c>
      <c r="H112" s="19">
        <f t="shared" si="7"/>
        <v>1233.29238612</v>
      </c>
      <c r="I112" s="19">
        <f t="shared" si="7"/>
        <v>1394.92172748</v>
      </c>
      <c r="J112" s="19">
        <f t="shared" si="7"/>
        <v>1418.32190683</v>
      </c>
      <c r="K112" s="19">
        <f t="shared" si="7"/>
        <v>1317.3370247299997</v>
      </c>
      <c r="L112" s="19">
        <f t="shared" si="7"/>
        <v>1340.3783230500003</v>
      </c>
      <c r="M112" s="19">
        <f t="shared" si="7"/>
        <v>1229.2031550299998</v>
      </c>
      <c r="N112" s="19">
        <f t="shared" si="7"/>
        <v>1601.80595904</v>
      </c>
      <c r="O112" s="19">
        <f>SUM(C112:N112)</f>
        <v>15244.78860293</v>
      </c>
    </row>
    <row r="113" ht="15" customHeight="1"/>
    <row r="114" ht="15" customHeight="1"/>
    <row r="115" ht="15" customHeight="1"/>
    <row r="116" spans="2:15" ht="20.25">
      <c r="B116" s="65" t="s">
        <v>39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2:15" ht="18">
      <c r="B117" s="66" t="s">
        <v>28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2:15" ht="15.75" thickBot="1"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2:15" ht="15.75" thickBot="1">
      <c r="B119" s="4" t="s">
        <v>1</v>
      </c>
      <c r="C119" s="5" t="s">
        <v>2</v>
      </c>
      <c r="D119" s="6" t="s">
        <v>3</v>
      </c>
      <c r="E119" s="6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6" t="s">
        <v>11</v>
      </c>
      <c r="M119" s="6" t="s">
        <v>12</v>
      </c>
      <c r="N119" s="6" t="s">
        <v>13</v>
      </c>
      <c r="O119" s="7" t="s">
        <v>14</v>
      </c>
    </row>
    <row r="120" spans="2:15" ht="14.25">
      <c r="B120" s="8" t="s">
        <v>15</v>
      </c>
      <c r="C120" s="9">
        <v>34.933666269999996</v>
      </c>
      <c r="D120" s="9">
        <v>37.20400660000001</v>
      </c>
      <c r="E120" s="9">
        <v>0.024554749999999993</v>
      </c>
      <c r="F120" s="9">
        <v>53.41104284</v>
      </c>
      <c r="G120" s="9">
        <v>23.7899478</v>
      </c>
      <c r="H120" s="9">
        <v>30.467973059999995</v>
      </c>
      <c r="I120" s="9">
        <v>37.472152990000005</v>
      </c>
      <c r="J120" s="9">
        <v>27.248635700000012</v>
      </c>
      <c r="K120" s="9">
        <v>33.12924563</v>
      </c>
      <c r="L120" s="9">
        <v>68.72904723</v>
      </c>
      <c r="M120" s="9">
        <v>0.015085679999999999</v>
      </c>
      <c r="N120" s="38">
        <v>53.75409941</v>
      </c>
      <c r="O120" s="11">
        <f>SUM(C120:N120)</f>
        <v>400.17945796000004</v>
      </c>
    </row>
    <row r="121" spans="2:15" ht="14.25">
      <c r="B121" s="12" t="s">
        <v>16</v>
      </c>
      <c r="C121" s="9">
        <v>151.24574791999999</v>
      </c>
      <c r="D121" s="9">
        <v>143.2228919</v>
      </c>
      <c r="E121" s="9">
        <v>143.85824549999995</v>
      </c>
      <c r="F121" s="9">
        <v>113.02332436000002</v>
      </c>
      <c r="G121" s="9">
        <v>147.73196200000004</v>
      </c>
      <c r="H121" s="9">
        <v>133.85326869</v>
      </c>
      <c r="I121" s="9">
        <v>106.56451716999997</v>
      </c>
      <c r="J121" s="9">
        <v>36.0103105</v>
      </c>
      <c r="K121" s="9">
        <v>132.17092263</v>
      </c>
      <c r="L121" s="9">
        <v>178.84623601999994</v>
      </c>
      <c r="M121" s="9">
        <v>208.21283017999997</v>
      </c>
      <c r="N121" s="39">
        <v>32.53207319</v>
      </c>
      <c r="O121" s="9">
        <f>SUM(C121:N121)</f>
        <v>1527.2723300599998</v>
      </c>
    </row>
    <row r="122" spans="1:15" s="3" customFormat="1" ht="14.25">
      <c r="A122"/>
      <c r="B122" s="12" t="s">
        <v>17</v>
      </c>
      <c r="C122" s="9">
        <v>408.1047971599999</v>
      </c>
      <c r="D122" s="9">
        <v>439.72702322000004</v>
      </c>
      <c r="E122" s="9">
        <v>424.48215027</v>
      </c>
      <c r="F122" s="9">
        <v>289.14340067000006</v>
      </c>
      <c r="G122" s="9">
        <v>378.81973038999996</v>
      </c>
      <c r="H122" s="9">
        <v>375.66769604999996</v>
      </c>
      <c r="I122" s="9">
        <v>403.58477852999994</v>
      </c>
      <c r="J122" s="9">
        <v>381.6674525200002</v>
      </c>
      <c r="K122" s="9">
        <v>379.85127118</v>
      </c>
      <c r="L122" s="9">
        <v>411.39264012000024</v>
      </c>
      <c r="M122" s="9">
        <v>413.4902055500001</v>
      </c>
      <c r="N122" s="39">
        <v>389.98493947000014</v>
      </c>
      <c r="O122" s="9">
        <f>SUM(C122:N122)</f>
        <v>4695.91608513</v>
      </c>
    </row>
    <row r="123" spans="2:15" ht="14.25">
      <c r="B123" s="12" t="s">
        <v>18</v>
      </c>
      <c r="C123" s="9">
        <v>177.39981104</v>
      </c>
      <c r="D123" s="9">
        <v>167.40552623</v>
      </c>
      <c r="E123" s="9">
        <v>195.35711692000004</v>
      </c>
      <c r="F123" s="9">
        <v>125.99822262</v>
      </c>
      <c r="G123" s="9">
        <v>177.50779842000009</v>
      </c>
      <c r="H123" s="9">
        <v>157.22172651000002</v>
      </c>
      <c r="I123" s="9">
        <v>189.60220797000008</v>
      </c>
      <c r="J123" s="9">
        <v>181.75917364000003</v>
      </c>
      <c r="K123" s="9">
        <v>170.37158974000005</v>
      </c>
      <c r="L123" s="9">
        <v>188.21696822000007</v>
      </c>
      <c r="M123" s="9">
        <v>183.40061691999998</v>
      </c>
      <c r="N123" s="39">
        <v>181.68520966999998</v>
      </c>
      <c r="O123" s="9">
        <f>SUM(C123:N123)</f>
        <v>2095.9259679</v>
      </c>
    </row>
    <row r="124" spans="2:15" ht="15" thickBot="1">
      <c r="B124" s="13" t="s">
        <v>19</v>
      </c>
      <c r="C124" s="14">
        <v>498.53607790999973</v>
      </c>
      <c r="D124" s="14">
        <v>475.92609455000013</v>
      </c>
      <c r="E124" s="14">
        <v>528.3553035699997</v>
      </c>
      <c r="F124" s="14">
        <v>577.5817011200003</v>
      </c>
      <c r="G124" s="14">
        <v>703.8830579000005</v>
      </c>
      <c r="H124" s="14">
        <v>674.7885971799997</v>
      </c>
      <c r="I124" s="14">
        <v>807.0009510599998</v>
      </c>
      <c r="J124" s="14">
        <v>787.2539461200006</v>
      </c>
      <c r="K124" s="14">
        <v>726.83960086</v>
      </c>
      <c r="L124" s="14">
        <v>811.6620886500009</v>
      </c>
      <c r="M124" s="14">
        <v>829.5955416499995</v>
      </c>
      <c r="N124" s="40">
        <v>732.3566664100003</v>
      </c>
      <c r="O124" s="14">
        <f>SUM(C124:N124)</f>
        <v>8153.779626980002</v>
      </c>
    </row>
    <row r="125" spans="2:15" ht="15" thickBot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thickBot="1">
      <c r="B126" s="18" t="s">
        <v>20</v>
      </c>
      <c r="C126" s="19">
        <f aca="true" t="shared" si="8" ref="C126:N126">SUM(C120:C125)</f>
        <v>1270.2201002999996</v>
      </c>
      <c r="D126" s="19">
        <f t="shared" si="8"/>
        <v>1263.4855425</v>
      </c>
      <c r="E126" s="19">
        <f t="shared" si="8"/>
        <v>1292.0773710099998</v>
      </c>
      <c r="F126" s="19">
        <f t="shared" si="8"/>
        <v>1159.1576916100003</v>
      </c>
      <c r="G126" s="19">
        <f t="shared" si="8"/>
        <v>1431.7324965100006</v>
      </c>
      <c r="H126" s="19">
        <f t="shared" si="8"/>
        <v>1371.9992614899998</v>
      </c>
      <c r="I126" s="19">
        <f t="shared" si="8"/>
        <v>1544.2246077199998</v>
      </c>
      <c r="J126" s="19">
        <f t="shared" si="8"/>
        <v>1413.939518480001</v>
      </c>
      <c r="K126" s="19">
        <f t="shared" si="8"/>
        <v>1442.36263004</v>
      </c>
      <c r="L126" s="19">
        <f t="shared" si="8"/>
        <v>1658.8469802400011</v>
      </c>
      <c r="M126" s="19">
        <f t="shared" si="8"/>
        <v>1634.7142799799994</v>
      </c>
      <c r="N126" s="19">
        <f t="shared" si="8"/>
        <v>1390.3129881500004</v>
      </c>
      <c r="O126" s="19">
        <f>SUM(C126:N126)</f>
        <v>16873.07346803</v>
      </c>
    </row>
    <row r="127" ht="15" customHeight="1"/>
    <row r="128" ht="15" customHeight="1"/>
    <row r="129" ht="15" customHeight="1"/>
    <row r="130" spans="2:15" ht="18" customHeight="1">
      <c r="B130" s="65" t="s">
        <v>39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2:15" ht="18">
      <c r="B131" s="66" t="s">
        <v>29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2:19" ht="15.75" thickBot="1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Q132" s="53"/>
      <c r="R132" s="53"/>
      <c r="S132" s="53"/>
    </row>
    <row r="133" spans="2:19" ht="15.75" thickBot="1">
      <c r="B133" s="4" t="s">
        <v>1</v>
      </c>
      <c r="C133" s="5" t="s">
        <v>2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6" t="s">
        <v>11</v>
      </c>
      <c r="M133" s="6" t="s">
        <v>12</v>
      </c>
      <c r="N133" s="6" t="s">
        <v>13</v>
      </c>
      <c r="O133" s="48" t="s">
        <v>14</v>
      </c>
      <c r="Q133" s="53"/>
      <c r="R133" s="54"/>
      <c r="S133" s="53"/>
    </row>
    <row r="134" spans="2:19" ht="14.25">
      <c r="B134" s="8" t="s">
        <v>15</v>
      </c>
      <c r="C134" s="9">
        <v>32.222934179999996</v>
      </c>
      <c r="D134" s="9">
        <v>31.23764278</v>
      </c>
      <c r="E134" s="9">
        <v>39.557280779999985</v>
      </c>
      <c r="F134" s="9">
        <v>33.11474509</v>
      </c>
      <c r="G134" s="9">
        <v>35.24528673999999</v>
      </c>
      <c r="H134" s="9">
        <v>35.28481957</v>
      </c>
      <c r="I134" s="9">
        <v>37.678740850000004</v>
      </c>
      <c r="J134" s="9">
        <v>39.457223289999995</v>
      </c>
      <c r="K134" s="9">
        <v>50.44020115000001</v>
      </c>
      <c r="L134" s="9">
        <v>35.630379000000005</v>
      </c>
      <c r="M134" s="9">
        <v>46.06410416000001</v>
      </c>
      <c r="N134" s="47">
        <v>38.234689759999995</v>
      </c>
      <c r="O134" s="11">
        <f>SUM(C134:N134)</f>
        <v>454.16804734999994</v>
      </c>
      <c r="Q134" s="53"/>
      <c r="R134" s="54"/>
      <c r="S134" s="53"/>
    </row>
    <row r="135" spans="2:19" ht="14.25">
      <c r="B135" s="12" t="s">
        <v>16</v>
      </c>
      <c r="C135" s="9">
        <v>45.34290609000001</v>
      </c>
      <c r="D135" s="9">
        <v>272.06438377</v>
      </c>
      <c r="E135" s="9">
        <v>153.30078724000003</v>
      </c>
      <c r="F135" s="9">
        <v>30.682119139999998</v>
      </c>
      <c r="G135" s="9">
        <v>297.43577743000003</v>
      </c>
      <c r="H135" s="9">
        <v>164.05530157</v>
      </c>
      <c r="I135" s="9">
        <v>180.27805802</v>
      </c>
      <c r="J135" s="9">
        <v>116.93776781000001</v>
      </c>
      <c r="K135" s="9">
        <v>126.62440484999998</v>
      </c>
      <c r="L135" s="9">
        <v>137.95439807</v>
      </c>
      <c r="M135" s="9">
        <v>54.375391609999994</v>
      </c>
      <c r="N135" s="49">
        <v>88.46133022</v>
      </c>
      <c r="O135" s="9">
        <f>SUM(C135:N135)</f>
        <v>1667.51262582</v>
      </c>
      <c r="Q135" s="53"/>
      <c r="R135" s="54"/>
      <c r="S135" s="53"/>
    </row>
    <row r="136" spans="1:19" s="3" customFormat="1" ht="14.25">
      <c r="A136"/>
      <c r="B136" s="12" t="s">
        <v>17</v>
      </c>
      <c r="C136" s="9">
        <v>372.3846192099999</v>
      </c>
      <c r="D136" s="9">
        <v>309.13973294000004</v>
      </c>
      <c r="E136" s="9">
        <v>427.72605531000005</v>
      </c>
      <c r="F136" s="9">
        <v>380.4320287400001</v>
      </c>
      <c r="G136" s="9">
        <v>441.32806210000007</v>
      </c>
      <c r="H136" s="9">
        <v>401.74629594000004</v>
      </c>
      <c r="I136" s="9">
        <v>470.2409022800001</v>
      </c>
      <c r="J136" s="9">
        <v>452.1343038000001</v>
      </c>
      <c r="K136" s="9">
        <v>428.26616384999994</v>
      </c>
      <c r="L136" s="9">
        <v>479.07041132</v>
      </c>
      <c r="M136" s="9">
        <v>463.27975185000014</v>
      </c>
      <c r="N136" s="49">
        <v>445.6957470000001</v>
      </c>
      <c r="O136" s="9">
        <f>SUM(C136:N136)</f>
        <v>5071.44407434</v>
      </c>
      <c r="Q136" s="55"/>
      <c r="R136" s="54"/>
      <c r="S136" s="53"/>
    </row>
    <row r="137" spans="2:19" ht="14.25">
      <c r="B137" s="12" t="s">
        <v>18</v>
      </c>
      <c r="C137" s="9">
        <v>169.41533514000005</v>
      </c>
      <c r="D137" s="9">
        <v>133.01042722</v>
      </c>
      <c r="E137" s="9">
        <v>173.30216216</v>
      </c>
      <c r="F137" s="9">
        <v>164.73688432000003</v>
      </c>
      <c r="G137" s="9">
        <v>187.72239080999998</v>
      </c>
      <c r="H137" s="9">
        <v>166.94907548999998</v>
      </c>
      <c r="I137" s="9">
        <v>203.35595888999995</v>
      </c>
      <c r="J137" s="9">
        <v>193.63830467999998</v>
      </c>
      <c r="K137" s="9">
        <v>187.25589030999996</v>
      </c>
      <c r="L137" s="9">
        <v>218.11006862000002</v>
      </c>
      <c r="M137" s="9">
        <v>194.78875786999998</v>
      </c>
      <c r="N137" s="49">
        <v>209.7746713700001</v>
      </c>
      <c r="O137" s="9">
        <f>SUM(C137:N137)</f>
        <v>2202.05992688</v>
      </c>
      <c r="Q137" s="53"/>
      <c r="R137" s="54"/>
      <c r="S137" s="53"/>
    </row>
    <row r="138" spans="2:19" ht="15" thickBot="1">
      <c r="B138" s="13" t="s">
        <v>19</v>
      </c>
      <c r="C138" s="14">
        <v>684.1533947900006</v>
      </c>
      <c r="D138" s="14">
        <v>612.7093225500004</v>
      </c>
      <c r="E138" s="14">
        <v>668.7940212900003</v>
      </c>
      <c r="F138" s="14">
        <v>673.6417104400003</v>
      </c>
      <c r="G138" s="14">
        <v>753.1967829099995</v>
      </c>
      <c r="H138" s="14">
        <v>693.0713192100001</v>
      </c>
      <c r="I138" s="14">
        <v>823.0567514599999</v>
      </c>
      <c r="J138" s="14">
        <v>791.5970363899997</v>
      </c>
      <c r="K138" s="14">
        <v>801.1875345999999</v>
      </c>
      <c r="L138" s="14">
        <v>881.1462042900004</v>
      </c>
      <c r="M138" s="14">
        <v>793.0706202599995</v>
      </c>
      <c r="N138" s="50">
        <v>820.5171663199993</v>
      </c>
      <c r="O138" s="14">
        <f>SUM(C138:N138)</f>
        <v>8996.14186451</v>
      </c>
      <c r="Q138" s="53"/>
      <c r="R138" s="54"/>
      <c r="S138" s="53"/>
    </row>
    <row r="139" spans="2:19" ht="15" thickBot="1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Q139" s="53"/>
      <c r="R139" s="54"/>
      <c r="S139" s="53"/>
    </row>
    <row r="140" spans="2:19" ht="15.75" thickBot="1">
      <c r="B140" s="18" t="s">
        <v>20</v>
      </c>
      <c r="C140" s="19">
        <f>SUM(C134:C138)</f>
        <v>1303.5191894100005</v>
      </c>
      <c r="D140" s="19">
        <f>SUM(D134:D138)</f>
        <v>1358.1615092600005</v>
      </c>
      <c r="E140" s="19">
        <f>SUM(E134:E138)</f>
        <v>1462.6803067800001</v>
      </c>
      <c r="F140" s="19">
        <f>SUM(F134:F138)</f>
        <v>1282.6074877300005</v>
      </c>
      <c r="G140" s="19">
        <f aca="true" t="shared" si="9" ref="G140:N140">SUM(G134:G138)</f>
        <v>1714.9282999899995</v>
      </c>
      <c r="H140" s="19">
        <f t="shared" si="9"/>
        <v>1461.10681178</v>
      </c>
      <c r="I140" s="19">
        <f t="shared" si="9"/>
        <v>1714.6104114999998</v>
      </c>
      <c r="J140" s="19">
        <f t="shared" si="9"/>
        <v>1593.7646359699997</v>
      </c>
      <c r="K140" s="19">
        <f t="shared" si="9"/>
        <v>1593.7741947599998</v>
      </c>
      <c r="L140" s="19">
        <f t="shared" si="9"/>
        <v>1751.9114613000004</v>
      </c>
      <c r="M140" s="19">
        <f t="shared" si="9"/>
        <v>1551.5786257499997</v>
      </c>
      <c r="N140" s="19">
        <f t="shared" si="9"/>
        <v>1602.6836046699996</v>
      </c>
      <c r="O140" s="19">
        <f>SUM(O134:O138)</f>
        <v>18391.3265389</v>
      </c>
      <c r="P140" s="51" t="s">
        <v>31</v>
      </c>
      <c r="Q140" s="53"/>
      <c r="R140" s="54"/>
      <c r="S140" s="53"/>
    </row>
    <row r="141" ht="15" customHeight="1"/>
    <row r="142" ht="15" customHeight="1"/>
    <row r="143" ht="15" customHeight="1"/>
    <row r="144" spans="2:15" ht="18" customHeight="1">
      <c r="B144" s="65" t="s">
        <v>39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2:15" ht="18">
      <c r="B145" s="66" t="s">
        <v>30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2:15" ht="15.75" thickBot="1"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2:18" ht="15.75" thickBot="1">
      <c r="B147" s="4" t="s">
        <v>1</v>
      </c>
      <c r="C147" s="5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6" t="s">
        <v>11</v>
      </c>
      <c r="M147" s="6" t="s">
        <v>12</v>
      </c>
      <c r="N147" s="6" t="s">
        <v>13</v>
      </c>
      <c r="O147" s="48" t="s">
        <v>14</v>
      </c>
      <c r="R147" s="44"/>
    </row>
    <row r="148" spans="2:18" ht="14.25">
      <c r="B148" s="8" t="s">
        <v>15</v>
      </c>
      <c r="C148" s="9">
        <v>38.00828399</v>
      </c>
      <c r="D148" s="9">
        <v>36.149559350000004</v>
      </c>
      <c r="E148" s="9">
        <v>38.185592879999994</v>
      </c>
      <c r="F148" s="9">
        <v>37.52569072</v>
      </c>
      <c r="G148" s="9">
        <v>35.60453890999999</v>
      </c>
      <c r="H148" s="9">
        <v>40.708193449999996</v>
      </c>
      <c r="I148" s="9">
        <v>46.55158758</v>
      </c>
      <c r="J148" s="9">
        <v>41.69402333999999</v>
      </c>
      <c r="K148" s="9">
        <v>42.61371064</v>
      </c>
      <c r="L148" s="9">
        <v>41.79727332</v>
      </c>
      <c r="M148" s="9">
        <v>42.42153597</v>
      </c>
      <c r="N148" s="47">
        <v>39.68</v>
      </c>
      <c r="O148" s="11">
        <f>SUM(C148:N148)</f>
        <v>480.93999014999997</v>
      </c>
      <c r="Q148" s="63"/>
      <c r="R148" s="44"/>
    </row>
    <row r="149" spans="2:18" ht="14.25">
      <c r="B149" s="12" t="s">
        <v>16</v>
      </c>
      <c r="C149" s="9">
        <v>166.31183886999997</v>
      </c>
      <c r="D149" s="9">
        <v>152.24392729999994</v>
      </c>
      <c r="E149" s="9">
        <v>163.10333692000006</v>
      </c>
      <c r="F149" s="9">
        <v>157.66761992</v>
      </c>
      <c r="G149" s="9">
        <v>171.81261803</v>
      </c>
      <c r="H149" s="9">
        <v>165.75599447</v>
      </c>
      <c r="I149" s="9">
        <v>161.96613353999996</v>
      </c>
      <c r="J149" s="9">
        <v>167.12620901999998</v>
      </c>
      <c r="K149" s="9">
        <v>138.42655206</v>
      </c>
      <c r="L149" s="9">
        <v>111.55623632</v>
      </c>
      <c r="M149" s="9">
        <v>30.82649784</v>
      </c>
      <c r="N149" s="49">
        <v>84.22</v>
      </c>
      <c r="O149" s="9">
        <f>SUM(C149:N149)</f>
        <v>1671.01696429</v>
      </c>
      <c r="Q149" s="63"/>
      <c r="R149" s="44"/>
    </row>
    <row r="150" spans="1:19" s="3" customFormat="1" ht="14.25">
      <c r="A150"/>
      <c r="B150" s="12" t="s">
        <v>17</v>
      </c>
      <c r="C150" s="9">
        <v>388.0100244999999</v>
      </c>
      <c r="D150" s="9">
        <v>322.77639749999986</v>
      </c>
      <c r="E150" s="9">
        <v>369.3299793</v>
      </c>
      <c r="F150" s="9">
        <v>413.61336410999996</v>
      </c>
      <c r="G150" s="9">
        <v>423.5594417700001</v>
      </c>
      <c r="H150" s="9">
        <v>436.7075110499999</v>
      </c>
      <c r="I150" s="9">
        <v>444.94974844000006</v>
      </c>
      <c r="J150" s="9">
        <v>465.81366373999987</v>
      </c>
      <c r="K150" s="9">
        <v>466.95586387000014</v>
      </c>
      <c r="L150" s="9">
        <v>538.1728057400001</v>
      </c>
      <c r="M150" s="9">
        <v>452.85774465</v>
      </c>
      <c r="N150" s="49">
        <v>463.28</v>
      </c>
      <c r="O150" s="9">
        <f>SUM(C150:N150)</f>
        <v>5186.02654467</v>
      </c>
      <c r="Q150" s="63"/>
      <c r="R150" s="44"/>
      <c r="S150"/>
    </row>
    <row r="151" spans="2:18" ht="14.25">
      <c r="B151" s="12" t="s">
        <v>18</v>
      </c>
      <c r="C151" s="9">
        <v>187.25250802000002</v>
      </c>
      <c r="D151" s="9">
        <v>154.02421722999998</v>
      </c>
      <c r="E151" s="9">
        <v>191.50151748</v>
      </c>
      <c r="F151" s="9">
        <v>181.5266426</v>
      </c>
      <c r="G151" s="9">
        <v>214.36506442999996</v>
      </c>
      <c r="H151" s="9">
        <v>200.67430995</v>
      </c>
      <c r="I151" s="9">
        <v>230.58975881000003</v>
      </c>
      <c r="J151" s="9">
        <v>226.04977290000002</v>
      </c>
      <c r="K151" s="9">
        <v>228.80934101000014</v>
      </c>
      <c r="L151" s="9">
        <v>249.23285532000006</v>
      </c>
      <c r="M151" s="9">
        <v>213.84494981</v>
      </c>
      <c r="N151" s="49">
        <v>249.38</v>
      </c>
      <c r="O151" s="9">
        <f>SUM(C151:N151)</f>
        <v>2527.2509375600002</v>
      </c>
      <c r="Q151" s="63"/>
      <c r="R151" s="44"/>
    </row>
    <row r="152" spans="2:17" ht="15" thickBot="1">
      <c r="B152" s="13" t="s">
        <v>19</v>
      </c>
      <c r="C152" s="14">
        <v>757.07628555</v>
      </c>
      <c r="D152" s="14">
        <v>677.5026713899999</v>
      </c>
      <c r="E152" s="14">
        <v>758.9756434499999</v>
      </c>
      <c r="F152" s="14">
        <v>745.7592791699997</v>
      </c>
      <c r="G152" s="14">
        <v>811.3552025100004</v>
      </c>
      <c r="H152" s="14">
        <v>791.58173036</v>
      </c>
      <c r="I152" s="14">
        <v>880.5409440800004</v>
      </c>
      <c r="J152" s="14">
        <v>895.5555836800002</v>
      </c>
      <c r="K152" s="14">
        <v>899.59439294</v>
      </c>
      <c r="L152" s="14">
        <v>909.2627991899996</v>
      </c>
      <c r="M152" s="14">
        <v>802.2554225499999</v>
      </c>
      <c r="N152" s="50">
        <v>898.9</v>
      </c>
      <c r="O152" s="14">
        <f>SUM(C152:N152)</f>
        <v>9828.35995487</v>
      </c>
      <c r="Q152" s="63"/>
    </row>
    <row r="153" spans="2:15" ht="15" thickBot="1"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thickBot="1">
      <c r="B154" s="18" t="s">
        <v>20</v>
      </c>
      <c r="C154" s="19">
        <f>SUM(C148:C152)</f>
        <v>1536.65894093</v>
      </c>
      <c r="D154" s="19">
        <f aca="true" t="shared" si="10" ref="D154:N154">SUM(D148:D152)</f>
        <v>1342.6967727699998</v>
      </c>
      <c r="E154" s="19">
        <f t="shared" si="10"/>
        <v>1521.09607003</v>
      </c>
      <c r="F154" s="19">
        <f t="shared" si="10"/>
        <v>1536.0925965199997</v>
      </c>
      <c r="G154" s="19">
        <f t="shared" si="10"/>
        <v>1656.6968656500003</v>
      </c>
      <c r="H154" s="19">
        <f t="shared" si="10"/>
        <v>1635.42773928</v>
      </c>
      <c r="I154" s="19">
        <f t="shared" si="10"/>
        <v>1764.5981724500004</v>
      </c>
      <c r="J154" s="19">
        <f t="shared" si="10"/>
        <v>1796.23925268</v>
      </c>
      <c r="K154" s="19">
        <f t="shared" si="10"/>
        <v>1776.3998605200004</v>
      </c>
      <c r="L154" s="19">
        <f t="shared" si="10"/>
        <v>1850.0219698899996</v>
      </c>
      <c r="M154" s="19">
        <f t="shared" si="10"/>
        <v>1542.20615082</v>
      </c>
      <c r="N154" s="19">
        <f t="shared" si="10"/>
        <v>1735.46</v>
      </c>
      <c r="O154" s="19">
        <f>SUM(O148:O152)</f>
        <v>19693.59439154</v>
      </c>
    </row>
    <row r="155" ht="15" customHeight="1"/>
    <row r="156" ht="15" customHeight="1"/>
    <row r="157" ht="15" customHeight="1"/>
    <row r="158" spans="2:15" ht="18" customHeight="1">
      <c r="B158" s="65" t="s">
        <v>39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spans="2:15" ht="18">
      <c r="B159" s="66" t="s">
        <v>38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2:15" ht="15.75" thickBot="1"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2:18" ht="15.75" thickBot="1">
      <c r="B161" s="4" t="s">
        <v>1</v>
      </c>
      <c r="C161" s="5" t="s">
        <v>2</v>
      </c>
      <c r="D161" s="6" t="s">
        <v>3</v>
      </c>
      <c r="E161" s="6" t="s">
        <v>4</v>
      </c>
      <c r="F161" s="6" t="s">
        <v>5</v>
      </c>
      <c r="G161" s="6" t="s">
        <v>6</v>
      </c>
      <c r="H161" s="6" t="s">
        <v>7</v>
      </c>
      <c r="I161" s="6" t="s">
        <v>8</v>
      </c>
      <c r="J161" s="6" t="s">
        <v>9</v>
      </c>
      <c r="K161" s="6" t="s">
        <v>10</v>
      </c>
      <c r="L161" s="6" t="s">
        <v>11</v>
      </c>
      <c r="M161" s="6" t="s">
        <v>12</v>
      </c>
      <c r="N161" s="6" t="s">
        <v>13</v>
      </c>
      <c r="O161" s="48" t="s">
        <v>14</v>
      </c>
      <c r="R161" s="44"/>
    </row>
    <row r="162" spans="2:18" ht="14.25">
      <c r="B162" s="8" t="s">
        <v>15</v>
      </c>
      <c r="C162" s="9">
        <v>42.08815904</v>
      </c>
      <c r="D162" s="9">
        <v>36.524182120000006</v>
      </c>
      <c r="E162" s="9">
        <v>41.628285580000004</v>
      </c>
      <c r="F162" s="9">
        <v>40.943832150000006</v>
      </c>
      <c r="G162" s="9">
        <v>42.01456095999998</v>
      </c>
      <c r="H162" s="9">
        <v>40.73928003999999</v>
      </c>
      <c r="I162" s="9">
        <v>46.066631179999995</v>
      </c>
      <c r="J162" s="9">
        <v>50.938473359999996</v>
      </c>
      <c r="K162" s="9">
        <v>46.131947579999995</v>
      </c>
      <c r="L162" s="9">
        <v>47.82598199000001</v>
      </c>
      <c r="M162" s="9"/>
      <c r="N162" s="47"/>
      <c r="O162" s="11">
        <f>SUM(C162:N162)</f>
        <v>434.90133399999996</v>
      </c>
      <c r="R162" s="44"/>
    </row>
    <row r="163" spans="2:18" ht="14.25">
      <c r="B163" s="12" t="s">
        <v>16</v>
      </c>
      <c r="C163" s="9">
        <v>17.15206357</v>
      </c>
      <c r="D163" s="9">
        <v>283.40213996</v>
      </c>
      <c r="E163" s="9">
        <v>154.08546171999996</v>
      </c>
      <c r="F163" s="9">
        <v>155.58988914</v>
      </c>
      <c r="G163" s="9">
        <v>148.62494278000003</v>
      </c>
      <c r="H163" s="9">
        <v>161.45646481999995</v>
      </c>
      <c r="I163" s="9">
        <v>166.15245969999995</v>
      </c>
      <c r="J163" s="9">
        <v>171.92340013</v>
      </c>
      <c r="K163" s="9">
        <v>170.12769909999994</v>
      </c>
      <c r="L163" s="9">
        <v>168.56745018</v>
      </c>
      <c r="M163" s="9"/>
      <c r="N163" s="49"/>
      <c r="O163" s="9">
        <f>SUM(C163:N163)</f>
        <v>1597.0819711</v>
      </c>
      <c r="R163" s="44"/>
    </row>
    <row r="164" spans="1:19" s="3" customFormat="1" ht="14.25">
      <c r="A164"/>
      <c r="B164" s="12" t="s">
        <v>17</v>
      </c>
      <c r="C164" s="9">
        <v>410.65690111000004</v>
      </c>
      <c r="D164" s="9">
        <v>369.82897704000015</v>
      </c>
      <c r="E164" s="9">
        <v>367.36453209999996</v>
      </c>
      <c r="F164" s="9">
        <v>412.6492665</v>
      </c>
      <c r="G164" s="9">
        <v>418.9676195800001</v>
      </c>
      <c r="H164" s="9">
        <v>457.9083309599999</v>
      </c>
      <c r="I164" s="9">
        <v>452.37649790000006</v>
      </c>
      <c r="J164" s="9">
        <v>455.41917576000003</v>
      </c>
      <c r="K164" s="9">
        <v>471.05053560000016</v>
      </c>
      <c r="L164" s="9">
        <v>475.60604942</v>
      </c>
      <c r="M164" s="9"/>
      <c r="N164" s="49"/>
      <c r="O164" s="9">
        <f>SUM(C164:N164)</f>
        <v>4291.82788597</v>
      </c>
      <c r="R164" s="44"/>
      <c r="S164"/>
    </row>
    <row r="165" spans="2:18" ht="14.25">
      <c r="B165" s="12" t="s">
        <v>18</v>
      </c>
      <c r="C165" s="9">
        <v>214.10078882000005</v>
      </c>
      <c r="D165" s="9">
        <v>199.22675842000007</v>
      </c>
      <c r="E165" s="9">
        <v>236.5946426600001</v>
      </c>
      <c r="F165" s="9">
        <v>219.60117079000008</v>
      </c>
      <c r="G165" s="9">
        <v>243.62703896000005</v>
      </c>
      <c r="H165" s="9">
        <v>254.70136909999997</v>
      </c>
      <c r="I165" s="9">
        <v>274.91789941</v>
      </c>
      <c r="J165" s="9">
        <v>260.39972471000004</v>
      </c>
      <c r="K165" s="9">
        <v>276.3213220999999</v>
      </c>
      <c r="L165" s="9">
        <v>338.65401377999996</v>
      </c>
      <c r="M165" s="9"/>
      <c r="N165" s="49"/>
      <c r="O165" s="9">
        <f>SUM(C165:N165)</f>
        <v>2518.14472875</v>
      </c>
      <c r="R165" s="44"/>
    </row>
    <row r="166" spans="2:15" ht="15" thickBot="1">
      <c r="B166" s="13" t="s">
        <v>19</v>
      </c>
      <c r="C166" s="14">
        <v>765.8403207099999</v>
      </c>
      <c r="D166" s="14">
        <v>703.3571031299999</v>
      </c>
      <c r="E166" s="14">
        <v>817.6806656200001</v>
      </c>
      <c r="F166" s="14">
        <v>765.9881621299996</v>
      </c>
      <c r="G166" s="14">
        <v>827.2812370400001</v>
      </c>
      <c r="H166" s="14">
        <v>881.3902722399994</v>
      </c>
      <c r="I166" s="14">
        <v>914.8821418599998</v>
      </c>
      <c r="J166" s="14">
        <v>909.5847040299999</v>
      </c>
      <c r="K166" s="14">
        <v>926.8258336899999</v>
      </c>
      <c r="L166" s="14">
        <v>985.2316102</v>
      </c>
      <c r="M166" s="14"/>
      <c r="N166" s="50"/>
      <c r="O166" s="14">
        <f>SUM(C166:N166)</f>
        <v>8498.062050649998</v>
      </c>
    </row>
    <row r="167" spans="2:15" ht="15" thickBot="1"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thickBot="1">
      <c r="B168" s="18" t="s">
        <v>20</v>
      </c>
      <c r="C168" s="19">
        <f>SUM(C162:C166)</f>
        <v>1449.83823325</v>
      </c>
      <c r="D168" s="19">
        <f aca="true" t="shared" si="11" ref="D168:N168">SUM(D162:D166)</f>
        <v>1592.3391606700002</v>
      </c>
      <c r="E168" s="19">
        <f t="shared" si="11"/>
        <v>1617.3535876800001</v>
      </c>
      <c r="F168" s="19">
        <f t="shared" si="11"/>
        <v>1594.7723207099998</v>
      </c>
      <c r="G168" s="19">
        <f t="shared" si="11"/>
        <v>1680.5153993200001</v>
      </c>
      <c r="H168" s="19">
        <f t="shared" si="11"/>
        <v>1796.1957171599993</v>
      </c>
      <c r="I168" s="19">
        <f t="shared" si="11"/>
        <v>1854.39563005</v>
      </c>
      <c r="J168" s="19">
        <f t="shared" si="11"/>
        <v>1848.26547799</v>
      </c>
      <c r="K168" s="19">
        <f t="shared" si="11"/>
        <v>1890.4573380699999</v>
      </c>
      <c r="L168" s="19">
        <f t="shared" si="11"/>
        <v>2015.88510557</v>
      </c>
      <c r="M168" s="19">
        <f t="shared" si="11"/>
        <v>0</v>
      </c>
      <c r="N168" s="19">
        <f t="shared" si="11"/>
        <v>0</v>
      </c>
      <c r="O168" s="19">
        <f>SUM(O162:O166)</f>
        <v>17340.01797047</v>
      </c>
    </row>
    <row r="169" ht="15" customHeight="1"/>
    <row r="170" ht="15" customHeight="1"/>
    <row r="171" ht="15" customHeight="1"/>
  </sheetData>
  <sheetProtection/>
  <mergeCells count="24">
    <mergeCell ref="B74:O74"/>
    <mergeCell ref="B75:O75"/>
    <mergeCell ref="B130:O130"/>
    <mergeCell ref="B131:O131"/>
    <mergeCell ref="B116:O116"/>
    <mergeCell ref="B117:O117"/>
    <mergeCell ref="B102:O102"/>
    <mergeCell ref="B103:O103"/>
    <mergeCell ref="B4:O4"/>
    <mergeCell ref="B5:O5"/>
    <mergeCell ref="B18:O18"/>
    <mergeCell ref="B19:O19"/>
    <mergeCell ref="B46:O46"/>
    <mergeCell ref="B47:O47"/>
    <mergeCell ref="B158:O158"/>
    <mergeCell ref="B159:O159"/>
    <mergeCell ref="B144:O144"/>
    <mergeCell ref="B145:O145"/>
    <mergeCell ref="B32:O32"/>
    <mergeCell ref="B33:O33"/>
    <mergeCell ref="B60:O60"/>
    <mergeCell ref="B61:O61"/>
    <mergeCell ref="B88:O88"/>
    <mergeCell ref="B89:O8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168"/>
  <sheetViews>
    <sheetView zoomScale="80" zoomScaleNormal="80" zoomScalePageLayoutView="0" workbookViewId="0" topLeftCell="A156">
      <selection activeCell="L168" sqref="L168"/>
    </sheetView>
  </sheetViews>
  <sheetFormatPr defaultColWidth="9.140625" defaultRowHeight="12.75"/>
  <cols>
    <col min="1" max="1" width="11.421875" style="0" customWidth="1"/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6" max="6" width="11.421875" style="0" customWidth="1"/>
    <col min="7" max="7" width="12.421875" style="0" customWidth="1"/>
    <col min="8" max="10" width="11.421875" style="0" customWidth="1"/>
    <col min="11" max="11" width="10.8515625" style="0" customWidth="1"/>
    <col min="12" max="16384" width="11.421875" style="0" customWidth="1"/>
  </cols>
  <sheetData>
    <row r="1" ht="15" customHeight="1"/>
    <row r="2" ht="15" customHeight="1"/>
    <row r="3" ht="15" customHeight="1"/>
    <row r="4" spans="2:15" ht="20.25">
      <c r="B4" s="65" t="s">
        <v>40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ht="18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</row>
    <row r="8" spans="2:15" ht="14.25">
      <c r="B8" s="8" t="s">
        <v>15</v>
      </c>
      <c r="C8" s="9">
        <v>22.121092230000006</v>
      </c>
      <c r="D8" s="10">
        <v>20.46468505</v>
      </c>
      <c r="E8" s="10">
        <v>23.71269137</v>
      </c>
      <c r="F8" s="10">
        <v>20.897299030000003</v>
      </c>
      <c r="G8" s="9">
        <v>19.76141022</v>
      </c>
      <c r="H8" s="9">
        <v>18.4365315</v>
      </c>
      <c r="I8" s="9">
        <v>14.190885189999998</v>
      </c>
      <c r="J8" s="9">
        <v>17.758355459999997</v>
      </c>
      <c r="K8" s="9">
        <v>19.671470639999995</v>
      </c>
      <c r="L8" s="9">
        <v>23.31932389</v>
      </c>
      <c r="M8" s="9">
        <v>20.882654679999998</v>
      </c>
      <c r="N8" s="9">
        <v>22.01704573</v>
      </c>
      <c r="O8" s="11">
        <f>SUM(C8:N8)</f>
        <v>243.23344498999998</v>
      </c>
    </row>
    <row r="9" spans="2:15" ht="14.25">
      <c r="B9" s="12" t="s">
        <v>16</v>
      </c>
      <c r="C9" s="9">
        <v>59.44741763999998</v>
      </c>
      <c r="D9" s="10">
        <v>48.886467350000004</v>
      </c>
      <c r="E9" s="10">
        <v>69.05165022</v>
      </c>
      <c r="F9" s="10">
        <v>83.59600727</v>
      </c>
      <c r="G9" s="9">
        <v>75.88575148</v>
      </c>
      <c r="H9" s="9">
        <v>89.78459732</v>
      </c>
      <c r="I9" s="9">
        <v>77.43004175999998</v>
      </c>
      <c r="J9" s="9">
        <v>70.09035793000002</v>
      </c>
      <c r="K9" s="9">
        <v>301.71583724</v>
      </c>
      <c r="L9" s="9">
        <v>83.44951522</v>
      </c>
      <c r="M9" s="9">
        <v>193.46408039</v>
      </c>
      <c r="N9" s="9">
        <v>90.95270108000001</v>
      </c>
      <c r="O9" s="9">
        <f>SUM(C9:N9)</f>
        <v>1243.7544249</v>
      </c>
    </row>
    <row r="10" spans="2:15" ht="14.25">
      <c r="B10" s="12" t="s">
        <v>17</v>
      </c>
      <c r="C10" s="9">
        <v>254.80049013000001</v>
      </c>
      <c r="D10" s="10">
        <v>262.88203389</v>
      </c>
      <c r="E10" s="10">
        <v>393.4100431399999</v>
      </c>
      <c r="F10" s="10">
        <v>439.86476257</v>
      </c>
      <c r="G10" s="9">
        <v>424.96158601999997</v>
      </c>
      <c r="H10" s="9">
        <v>373.6223611</v>
      </c>
      <c r="I10" s="9">
        <v>367.9622712699999</v>
      </c>
      <c r="J10" s="9">
        <v>262.38218938</v>
      </c>
      <c r="K10" s="9">
        <v>383.93730023000006</v>
      </c>
      <c r="L10" s="9">
        <v>342.97868344</v>
      </c>
      <c r="M10" s="9">
        <v>378.31888993</v>
      </c>
      <c r="N10" s="9">
        <v>385.99637094</v>
      </c>
      <c r="O10" s="9">
        <f>SUM(C10:N10)</f>
        <v>4271.11698204</v>
      </c>
    </row>
    <row r="11" spans="2:15" ht="14.25">
      <c r="B11" s="12" t="s">
        <v>18</v>
      </c>
      <c r="C11" s="9">
        <v>47.67408158</v>
      </c>
      <c r="D11" s="10">
        <v>57.089836829999996</v>
      </c>
      <c r="E11" s="10">
        <v>66.57828088000001</v>
      </c>
      <c r="F11" s="10">
        <v>71.01958568</v>
      </c>
      <c r="G11" s="9">
        <v>76.89854260999999</v>
      </c>
      <c r="H11" s="9">
        <v>78.52934341000001</v>
      </c>
      <c r="I11" s="9">
        <v>65.25133481</v>
      </c>
      <c r="J11" s="9">
        <v>51.964399930000006</v>
      </c>
      <c r="K11" s="9">
        <v>57.84468783</v>
      </c>
      <c r="L11" s="9">
        <v>61.81795599999999</v>
      </c>
      <c r="M11" s="9">
        <v>63.96455313999999</v>
      </c>
      <c r="N11" s="9">
        <v>76.28370418000002</v>
      </c>
      <c r="O11" s="9">
        <f>SUM(C11:N11)</f>
        <v>774.91630688</v>
      </c>
    </row>
    <row r="12" spans="2:15" ht="15" thickBot="1">
      <c r="B12" s="13" t="s">
        <v>19</v>
      </c>
      <c r="C12" s="14">
        <v>178.95037125</v>
      </c>
      <c r="D12" s="15">
        <v>190.49949112000002</v>
      </c>
      <c r="E12" s="15">
        <v>215.78100920999995</v>
      </c>
      <c r="F12" s="15">
        <v>220.02071229</v>
      </c>
      <c r="G12" s="14">
        <v>250.4284129099999</v>
      </c>
      <c r="H12" s="14">
        <v>259.06220323</v>
      </c>
      <c r="I12" s="14">
        <v>228.59013041000003</v>
      </c>
      <c r="J12" s="14">
        <v>191.58595564</v>
      </c>
      <c r="K12" s="14">
        <v>219.65902852000005</v>
      </c>
      <c r="L12" s="14">
        <v>232.80548026000002</v>
      </c>
      <c r="M12" s="14">
        <v>237.18781538</v>
      </c>
      <c r="N12" s="14">
        <v>245.31733533000005</v>
      </c>
      <c r="O12" s="14">
        <f>SUM(C12:N12)</f>
        <v>2669.8879455499996</v>
      </c>
    </row>
    <row r="13" spans="2:15" ht="15" thickBo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20</v>
      </c>
      <c r="C14" s="19">
        <f aca="true" t="shared" si="0" ref="C14:O14">SUM(C8:C12)</f>
        <v>562.99345283</v>
      </c>
      <c r="D14" s="19">
        <f t="shared" si="0"/>
        <v>579.82251424</v>
      </c>
      <c r="E14" s="19">
        <f t="shared" si="0"/>
        <v>768.5336748199999</v>
      </c>
      <c r="F14" s="19">
        <f t="shared" si="0"/>
        <v>835.39836684</v>
      </c>
      <c r="G14" s="19">
        <f t="shared" si="0"/>
        <v>847.9357032399998</v>
      </c>
      <c r="H14" s="19">
        <f t="shared" si="0"/>
        <v>819.43503656</v>
      </c>
      <c r="I14" s="19">
        <f t="shared" si="0"/>
        <v>753.4246634399999</v>
      </c>
      <c r="J14" s="19">
        <f t="shared" si="0"/>
        <v>593.78125834</v>
      </c>
      <c r="K14" s="19">
        <f t="shared" si="0"/>
        <v>982.8283244600002</v>
      </c>
      <c r="L14" s="19">
        <f t="shared" si="0"/>
        <v>744.37095881</v>
      </c>
      <c r="M14" s="19">
        <f t="shared" si="0"/>
        <v>893.81799352</v>
      </c>
      <c r="N14" s="19">
        <f t="shared" si="0"/>
        <v>820.5671572600002</v>
      </c>
      <c r="O14" s="19">
        <f t="shared" si="0"/>
        <v>9202.90910436</v>
      </c>
    </row>
    <row r="15" ht="15" customHeight="1"/>
    <row r="16" ht="15" customHeight="1"/>
    <row r="17" ht="15" customHeight="1"/>
    <row r="18" spans="2:15" ht="20.25">
      <c r="B18" s="65" t="s">
        <v>40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2:15" ht="18">
      <c r="B19" s="66" t="s">
        <v>21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 ht="16.5" thickBot="1"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5.75" thickBot="1">
      <c r="B21" s="4" t="s">
        <v>1</v>
      </c>
      <c r="C21" s="5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6" t="s">
        <v>13</v>
      </c>
      <c r="O21" s="7" t="s">
        <v>14</v>
      </c>
    </row>
    <row r="22" spans="2:15" ht="14.25">
      <c r="B22" s="8" t="s">
        <v>15</v>
      </c>
      <c r="C22" s="9">
        <v>18.83149125</v>
      </c>
      <c r="D22" s="9">
        <v>19.899808729999997</v>
      </c>
      <c r="E22" s="9">
        <v>19.28476301</v>
      </c>
      <c r="F22" s="9">
        <v>15.44138056</v>
      </c>
      <c r="G22" s="9">
        <v>33.57393370999999</v>
      </c>
      <c r="H22" s="9">
        <v>21.56386329</v>
      </c>
      <c r="I22" s="9">
        <v>20.683542210000006</v>
      </c>
      <c r="J22" s="9">
        <v>22.74552706999999</v>
      </c>
      <c r="K22" s="9">
        <v>20.74683689</v>
      </c>
      <c r="L22" s="9">
        <v>21.139289419999997</v>
      </c>
      <c r="M22" s="9">
        <v>19.479092770000005</v>
      </c>
      <c r="N22" s="9">
        <v>22.108586599999995</v>
      </c>
      <c r="O22" s="11">
        <f>SUM(C22:N22)</f>
        <v>255.49811550999993</v>
      </c>
    </row>
    <row r="23" spans="2:15" ht="14.25">
      <c r="B23" s="12" t="s">
        <v>16</v>
      </c>
      <c r="C23" s="9">
        <v>83.05009492000003</v>
      </c>
      <c r="D23" s="9">
        <v>89.34369487999999</v>
      </c>
      <c r="E23" s="9">
        <v>82.11320873999999</v>
      </c>
      <c r="F23" s="9">
        <v>79.06847872000002</v>
      </c>
      <c r="G23" s="9">
        <v>130.68697213000002</v>
      </c>
      <c r="H23" s="9">
        <v>97.37562552999998</v>
      </c>
      <c r="I23" s="9">
        <v>78.79318359999999</v>
      </c>
      <c r="J23" s="9">
        <v>92.35032548000001</v>
      </c>
      <c r="K23" s="9">
        <v>71.28866706999999</v>
      </c>
      <c r="L23" s="9">
        <v>78.66149304000002</v>
      </c>
      <c r="M23" s="9">
        <v>96.10954189999998</v>
      </c>
      <c r="N23" s="9">
        <v>126.03014778</v>
      </c>
      <c r="O23" s="9">
        <f>SUM(C23:N23)</f>
        <v>1104.87143379</v>
      </c>
    </row>
    <row r="24" spans="2:15" ht="14.25">
      <c r="B24" s="12" t="s">
        <v>17</v>
      </c>
      <c r="C24" s="9">
        <v>345.9913228200001</v>
      </c>
      <c r="D24" s="9">
        <v>386.75901498999986</v>
      </c>
      <c r="E24" s="9">
        <v>417.49045652999996</v>
      </c>
      <c r="F24" s="9">
        <v>409.87050708</v>
      </c>
      <c r="G24" s="9">
        <v>401.71636507999995</v>
      </c>
      <c r="H24" s="9">
        <v>430.58882482</v>
      </c>
      <c r="I24" s="9">
        <v>402.12111195</v>
      </c>
      <c r="J24" s="9">
        <v>409.02432985</v>
      </c>
      <c r="K24" s="9">
        <v>421.4114215299999</v>
      </c>
      <c r="L24" s="9">
        <v>417.93745155999994</v>
      </c>
      <c r="M24" s="9">
        <v>424.76076325999986</v>
      </c>
      <c r="N24" s="9">
        <v>398.5810991500001</v>
      </c>
      <c r="O24" s="9">
        <f>SUM(C24:N24)</f>
        <v>4866.25266862</v>
      </c>
    </row>
    <row r="25" spans="2:15" ht="14.25">
      <c r="B25" s="12" t="s">
        <v>18</v>
      </c>
      <c r="C25" s="9">
        <v>64.6403615</v>
      </c>
      <c r="D25" s="9">
        <v>68.80773386999999</v>
      </c>
      <c r="E25" s="9">
        <v>74.22530173999998</v>
      </c>
      <c r="F25" s="9">
        <v>78.34277903000002</v>
      </c>
      <c r="G25" s="9">
        <v>79.80850725000005</v>
      </c>
      <c r="H25" s="9">
        <v>87.12154817999999</v>
      </c>
      <c r="I25" s="9">
        <v>80.96321473</v>
      </c>
      <c r="J25" s="9">
        <v>91.97943466000001</v>
      </c>
      <c r="K25" s="9">
        <v>87.61212572</v>
      </c>
      <c r="L25" s="9">
        <v>86.9886997</v>
      </c>
      <c r="M25" s="9">
        <v>87.91425982000001</v>
      </c>
      <c r="N25" s="9">
        <v>94.15296906</v>
      </c>
      <c r="O25" s="9">
        <f>SUM(C25:N25)</f>
        <v>982.55693526</v>
      </c>
    </row>
    <row r="26" spans="2:15" ht="15" thickBot="1">
      <c r="B26" s="13" t="s">
        <v>19</v>
      </c>
      <c r="C26" s="14">
        <v>225.15252765</v>
      </c>
      <c r="D26" s="14">
        <v>221.94473437</v>
      </c>
      <c r="E26" s="14">
        <v>231.43892845000005</v>
      </c>
      <c r="F26" s="14">
        <v>254.64819776999997</v>
      </c>
      <c r="G26" s="14">
        <v>271.86669329999995</v>
      </c>
      <c r="H26" s="14">
        <v>289.4357703</v>
      </c>
      <c r="I26" s="14">
        <v>287.72235681000006</v>
      </c>
      <c r="J26" s="14">
        <v>311.2099048400001</v>
      </c>
      <c r="K26" s="14">
        <v>313.3845681</v>
      </c>
      <c r="L26" s="14">
        <v>312.59883168</v>
      </c>
      <c r="M26" s="14">
        <v>309.21352678000005</v>
      </c>
      <c r="N26" s="14">
        <v>309.48926300999995</v>
      </c>
      <c r="O26" s="14">
        <f>SUM(C26:N26)</f>
        <v>3338.10530306</v>
      </c>
    </row>
    <row r="27" spans="2:15" ht="1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20</v>
      </c>
      <c r="C28" s="19">
        <f aca="true" t="shared" si="1" ref="C28:O28">SUM(C22:C26)</f>
        <v>737.6657981400002</v>
      </c>
      <c r="D28" s="19">
        <f t="shared" si="1"/>
        <v>786.7549868399998</v>
      </c>
      <c r="E28" s="19">
        <f t="shared" si="1"/>
        <v>824.55265847</v>
      </c>
      <c r="F28" s="19">
        <f t="shared" si="1"/>
        <v>837.3713431599999</v>
      </c>
      <c r="G28" s="19">
        <f t="shared" si="1"/>
        <v>917.6524714699999</v>
      </c>
      <c r="H28" s="19">
        <f t="shared" si="1"/>
        <v>926.0856321199999</v>
      </c>
      <c r="I28" s="19">
        <f t="shared" si="1"/>
        <v>870.2834093000001</v>
      </c>
      <c r="J28" s="19">
        <f t="shared" si="1"/>
        <v>927.3095219000002</v>
      </c>
      <c r="K28" s="19">
        <f t="shared" si="1"/>
        <v>914.4436193099999</v>
      </c>
      <c r="L28" s="19">
        <f t="shared" si="1"/>
        <v>917.3257653999999</v>
      </c>
      <c r="M28" s="19">
        <f t="shared" si="1"/>
        <v>937.4771845299999</v>
      </c>
      <c r="N28" s="19">
        <f t="shared" si="1"/>
        <v>950.3620656</v>
      </c>
      <c r="O28" s="19">
        <f t="shared" si="1"/>
        <v>10547.284456239999</v>
      </c>
    </row>
    <row r="29" ht="15" customHeight="1"/>
    <row r="30" ht="15" customHeight="1"/>
    <row r="31" ht="15" customHeight="1"/>
    <row r="32" spans="2:15" ht="20.25">
      <c r="B32" s="65" t="s">
        <v>40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15" ht="18">
      <c r="B33" s="66" t="s">
        <v>22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5.75" thickBo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ht="15.75" thickBot="1">
      <c r="B35" s="4" t="s">
        <v>1</v>
      </c>
      <c r="C35" s="5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6" t="s">
        <v>13</v>
      </c>
      <c r="O35" s="7" t="s">
        <v>14</v>
      </c>
    </row>
    <row r="36" spans="2:15" ht="14.25">
      <c r="B36" s="8" t="s">
        <v>15</v>
      </c>
      <c r="C36" s="9">
        <v>21.461663989999998</v>
      </c>
      <c r="D36" s="9">
        <v>20.64842131</v>
      </c>
      <c r="E36" s="9">
        <v>24.28050134</v>
      </c>
      <c r="F36" s="9">
        <v>21.11971022</v>
      </c>
      <c r="G36" s="9">
        <v>23.66512085</v>
      </c>
      <c r="H36" s="9">
        <v>24.48596872</v>
      </c>
      <c r="I36" s="9">
        <v>24.17411095</v>
      </c>
      <c r="J36" s="9">
        <v>24.58901282</v>
      </c>
      <c r="K36" s="9">
        <f>22091201.61/1000000</f>
        <v>22.09120161</v>
      </c>
      <c r="L36" s="9">
        <v>19.55582773</v>
      </c>
      <c r="M36" s="9">
        <v>21.51519575</v>
      </c>
      <c r="N36" s="9">
        <v>18.87040677</v>
      </c>
      <c r="O36" s="11">
        <f>SUM(C36:N36)</f>
        <v>266.45714205999997</v>
      </c>
    </row>
    <row r="37" spans="2:15" ht="14.25">
      <c r="B37" s="12" t="s">
        <v>16</v>
      </c>
      <c r="C37" s="9">
        <v>35.828001189999995</v>
      </c>
      <c r="D37" s="9">
        <v>101.12635891</v>
      </c>
      <c r="E37" s="9">
        <v>107.58082340999998</v>
      </c>
      <c r="F37" s="9">
        <v>162.85008127999998</v>
      </c>
      <c r="G37" s="9">
        <v>102.45083240000001</v>
      </c>
      <c r="H37" s="9">
        <v>143.13098341</v>
      </c>
      <c r="I37" s="9">
        <v>102.50366086</v>
      </c>
      <c r="J37" s="9">
        <v>119.76552070999999</v>
      </c>
      <c r="K37" s="9">
        <f>119375048.33/1000000</f>
        <v>119.37504833</v>
      </c>
      <c r="L37" s="9">
        <v>122.33690417</v>
      </c>
      <c r="M37" s="9">
        <v>131.85615140000002</v>
      </c>
      <c r="N37" s="9">
        <v>126.46650047</v>
      </c>
      <c r="O37" s="9">
        <f>SUM(C37:N37)</f>
        <v>1375.27086654</v>
      </c>
    </row>
    <row r="38" spans="2:15" ht="14.25">
      <c r="B38" s="12" t="s">
        <v>17</v>
      </c>
      <c r="C38" s="9">
        <v>418.59577084999995</v>
      </c>
      <c r="D38" s="9">
        <v>396.87681032999996</v>
      </c>
      <c r="E38" s="9">
        <v>429.24732653999996</v>
      </c>
      <c r="F38" s="9">
        <v>477.13662638999995</v>
      </c>
      <c r="G38" s="9">
        <v>507.31593405</v>
      </c>
      <c r="H38" s="9">
        <v>501.86665493</v>
      </c>
      <c r="I38" s="9">
        <v>559.62595719</v>
      </c>
      <c r="J38" s="9">
        <v>520.67816194</v>
      </c>
      <c r="K38" s="9">
        <f>531444090.23/1000000</f>
        <v>531.44409023</v>
      </c>
      <c r="L38" s="9">
        <v>528.5566544100001</v>
      </c>
      <c r="M38" s="9">
        <v>509.952391109999</v>
      </c>
      <c r="N38" s="9">
        <v>481.373220339999</v>
      </c>
      <c r="O38" s="9">
        <f>SUM(C38:N38)</f>
        <v>5862.669598309997</v>
      </c>
    </row>
    <row r="39" spans="2:15" ht="14.25">
      <c r="B39" s="12" t="s">
        <v>18</v>
      </c>
      <c r="C39" s="9">
        <v>83.77188322999999</v>
      </c>
      <c r="D39" s="9">
        <v>87.61462499999999</v>
      </c>
      <c r="E39" s="9">
        <v>101.71620052999998</v>
      </c>
      <c r="F39" s="9">
        <v>89.35122317</v>
      </c>
      <c r="G39" s="9">
        <v>112.94109087999999</v>
      </c>
      <c r="H39" s="9">
        <v>111.10970123999999</v>
      </c>
      <c r="I39" s="9">
        <v>98.39200656</v>
      </c>
      <c r="J39" s="9">
        <v>85.3486841799999</v>
      </c>
      <c r="K39" s="9">
        <f>87856650.22/1000000</f>
        <v>87.85665022</v>
      </c>
      <c r="L39" s="9">
        <v>86.44441381</v>
      </c>
      <c r="M39" s="9">
        <v>100.31665094</v>
      </c>
      <c r="N39" s="9">
        <v>85.0942122699997</v>
      </c>
      <c r="O39" s="9">
        <f>SUM(C39:N39)</f>
        <v>1129.9573420299994</v>
      </c>
    </row>
    <row r="40" spans="2:15" ht="15" thickBot="1">
      <c r="B40" s="13" t="s">
        <v>19</v>
      </c>
      <c r="C40" s="14">
        <v>280.32560249</v>
      </c>
      <c r="D40" s="14">
        <v>277.49706353</v>
      </c>
      <c r="E40" s="14">
        <v>309.79789414999993</v>
      </c>
      <c r="F40" s="14">
        <v>285.10312001000005</v>
      </c>
      <c r="G40" s="14">
        <v>364.879932050004</v>
      </c>
      <c r="H40" s="14">
        <v>388.225144130003</v>
      </c>
      <c r="I40" s="14">
        <v>388.877697049999</v>
      </c>
      <c r="J40" s="14">
        <v>374.70254455000105</v>
      </c>
      <c r="K40" s="14">
        <f>382852687.222011/1000000</f>
        <v>382.852687222011</v>
      </c>
      <c r="L40" s="14">
        <v>399.12055385474497</v>
      </c>
      <c r="M40" s="14">
        <v>369.53174485</v>
      </c>
      <c r="N40" s="14">
        <v>385.493463885967</v>
      </c>
      <c r="O40" s="14">
        <f>SUM(C40:N40)</f>
        <v>4206.40744777273</v>
      </c>
    </row>
    <row r="41" spans="2:15" ht="15" thickBo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5.75" thickBot="1">
      <c r="B42" s="18" t="s">
        <v>20</v>
      </c>
      <c r="C42" s="19">
        <f aca="true" t="shared" si="2" ref="C42:O42">SUM(C36:C40)</f>
        <v>839.9829217499998</v>
      </c>
      <c r="D42" s="19">
        <f t="shared" si="2"/>
        <v>883.76327908</v>
      </c>
      <c r="E42" s="19">
        <f t="shared" si="2"/>
        <v>972.6227459699998</v>
      </c>
      <c r="F42" s="19">
        <f t="shared" si="2"/>
        <v>1035.56076107</v>
      </c>
      <c r="G42" s="19">
        <f t="shared" si="2"/>
        <v>1111.252910230004</v>
      </c>
      <c r="H42" s="19">
        <f t="shared" si="2"/>
        <v>1168.818452430003</v>
      </c>
      <c r="I42" s="19">
        <f t="shared" si="2"/>
        <v>1173.573432609999</v>
      </c>
      <c r="J42" s="19">
        <f t="shared" si="2"/>
        <v>1125.0839242000009</v>
      </c>
      <c r="K42" s="19">
        <f t="shared" si="2"/>
        <v>1143.619677612011</v>
      </c>
      <c r="L42" s="19">
        <f t="shared" si="2"/>
        <v>1156.014353974745</v>
      </c>
      <c r="M42" s="19">
        <f t="shared" si="2"/>
        <v>1133.172134049999</v>
      </c>
      <c r="N42" s="19">
        <f t="shared" si="2"/>
        <v>1097.2978037359658</v>
      </c>
      <c r="O42" s="19">
        <f t="shared" si="2"/>
        <v>12840.762396712726</v>
      </c>
    </row>
    <row r="43" ht="15" customHeight="1"/>
    <row r="44" ht="15" customHeight="1"/>
    <row r="45" ht="15" customHeight="1"/>
    <row r="46" spans="2:15" ht="20.25">
      <c r="B46" s="65" t="s">
        <v>40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2:15" ht="18">
      <c r="B47" s="66" t="s">
        <v>23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2:15" ht="15.7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ht="15.75" thickBot="1">
      <c r="B49" s="4" t="s">
        <v>1</v>
      </c>
      <c r="C49" s="5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 t="s">
        <v>12</v>
      </c>
      <c r="N49" s="6" t="s">
        <v>13</v>
      </c>
      <c r="O49" s="7" t="s">
        <v>14</v>
      </c>
    </row>
    <row r="50" spans="2:15" ht="14.25">
      <c r="B50" s="8" t="s">
        <v>15</v>
      </c>
      <c r="C50" s="9">
        <v>20.11995825</v>
      </c>
      <c r="D50" s="9">
        <v>21.154467190000002</v>
      </c>
      <c r="E50" s="9">
        <v>20.309750989999998</v>
      </c>
      <c r="F50" s="9">
        <v>20.85714375</v>
      </c>
      <c r="G50" s="9">
        <v>22.049086239999998</v>
      </c>
      <c r="H50" s="9">
        <v>20.50172787</v>
      </c>
      <c r="I50" s="9">
        <v>23.021303890000002</v>
      </c>
      <c r="J50" s="9">
        <v>13.5883076999997</v>
      </c>
      <c r="K50" s="9">
        <f>22886851.77/1000000</f>
        <v>22.88685177</v>
      </c>
      <c r="L50" s="9">
        <v>21.94231938</v>
      </c>
      <c r="M50" s="9">
        <v>21.774205629999997</v>
      </c>
      <c r="N50" s="9">
        <v>19.30734286</v>
      </c>
      <c r="O50" s="11">
        <f>SUM(C50:N50)</f>
        <v>247.51246551999964</v>
      </c>
    </row>
    <row r="51" spans="2:15" ht="14.25">
      <c r="B51" s="12" t="s">
        <v>16</v>
      </c>
      <c r="C51" s="9">
        <v>109.36418211</v>
      </c>
      <c r="D51" s="9">
        <v>118.22699551000001</v>
      </c>
      <c r="E51" s="9">
        <v>124.99257778</v>
      </c>
      <c r="F51" s="9">
        <v>158.35806174</v>
      </c>
      <c r="G51" s="9">
        <v>126.68590793000001</v>
      </c>
      <c r="H51" s="9">
        <v>131.84082738</v>
      </c>
      <c r="I51" s="9">
        <v>139.83806549000002</v>
      </c>
      <c r="J51" s="9">
        <v>122.15206048</v>
      </c>
      <c r="K51" s="9">
        <f>138841380.66/1000000</f>
        <v>138.84138066</v>
      </c>
      <c r="L51" s="9">
        <v>165.28001342</v>
      </c>
      <c r="M51" s="9">
        <v>165.07733762</v>
      </c>
      <c r="N51" s="9">
        <v>189.08229945</v>
      </c>
      <c r="O51" s="9">
        <f>SUM(C51:N51)</f>
        <v>1689.7397095699998</v>
      </c>
    </row>
    <row r="52" spans="2:15" ht="14.25">
      <c r="B52" s="12" t="s">
        <v>17</v>
      </c>
      <c r="C52" s="9">
        <v>520.3055769700001</v>
      </c>
      <c r="D52" s="9">
        <v>427.87649051</v>
      </c>
      <c r="E52" s="9">
        <v>502.34739254000004</v>
      </c>
      <c r="F52" s="9">
        <v>410.23712295</v>
      </c>
      <c r="G52" s="9">
        <v>540.34594928</v>
      </c>
      <c r="H52" s="9">
        <v>430.32304469</v>
      </c>
      <c r="I52" s="9">
        <v>514.68199083</v>
      </c>
      <c r="J52" s="9">
        <v>535.83692941</v>
      </c>
      <c r="K52" s="9">
        <f>490047596.76/1000000</f>
        <v>490.04759676</v>
      </c>
      <c r="L52" s="9">
        <v>502.448547870001</v>
      </c>
      <c r="M52" s="9">
        <v>515.32396187</v>
      </c>
      <c r="N52" s="9">
        <v>391.66373426999996</v>
      </c>
      <c r="O52" s="9">
        <f>SUM(C52:N52)</f>
        <v>5781.4383379500005</v>
      </c>
    </row>
    <row r="53" spans="2:15" ht="14.25">
      <c r="B53" s="12" t="s">
        <v>18</v>
      </c>
      <c r="C53" s="9">
        <v>89.57134160999989</v>
      </c>
      <c r="D53" s="9">
        <v>78.13069806</v>
      </c>
      <c r="E53" s="9">
        <v>99.9392527899998</v>
      </c>
      <c r="F53" s="9">
        <v>86.13845986</v>
      </c>
      <c r="G53" s="9">
        <v>116.76384381</v>
      </c>
      <c r="H53" s="9">
        <v>118.63386498</v>
      </c>
      <c r="I53" s="9">
        <v>124.15583461</v>
      </c>
      <c r="J53" s="9">
        <v>131.84041595</v>
      </c>
      <c r="K53" s="9">
        <f>131272362.55/1000000</f>
        <v>131.27236255</v>
      </c>
      <c r="L53" s="9">
        <v>137.07464837</v>
      </c>
      <c r="M53" s="9">
        <v>127.5230949</v>
      </c>
      <c r="N53" s="9">
        <v>112.11771899</v>
      </c>
      <c r="O53" s="9">
        <f>SUM(C53:N53)</f>
        <v>1353.1615364799998</v>
      </c>
    </row>
    <row r="54" spans="2:15" ht="15" thickBot="1">
      <c r="B54" s="13" t="s">
        <v>19</v>
      </c>
      <c r="C54" s="14">
        <v>368.941306860165</v>
      </c>
      <c r="D54" s="14">
        <v>327.993464605122</v>
      </c>
      <c r="E54" s="14">
        <v>388.184598218325</v>
      </c>
      <c r="F54" s="14">
        <v>342.040070049999</v>
      </c>
      <c r="G54" s="14">
        <v>437.514615843944</v>
      </c>
      <c r="H54" s="14">
        <v>423.26501547000004</v>
      </c>
      <c r="I54" s="14">
        <v>472.69640846</v>
      </c>
      <c r="J54" s="14">
        <v>478.49232101</v>
      </c>
      <c r="K54" s="14">
        <f>454450359.916838/1000000</f>
        <v>454.450359916838</v>
      </c>
      <c r="L54" s="14">
        <v>496.744604386695</v>
      </c>
      <c r="M54" s="14">
        <v>471.29065764</v>
      </c>
      <c r="N54" s="14">
        <v>400.345882600026</v>
      </c>
      <c r="O54" s="14">
        <f>SUM(C54:N54)</f>
        <v>5061.959305061114</v>
      </c>
    </row>
    <row r="55" spans="2:15" ht="15" thickBot="1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thickBot="1">
      <c r="B56" s="18" t="s">
        <v>20</v>
      </c>
      <c r="C56" s="19">
        <f aca="true" t="shared" si="3" ref="C56:J56">SUM(C50:C54)</f>
        <v>1108.3023658001648</v>
      </c>
      <c r="D56" s="19">
        <f t="shared" si="3"/>
        <v>973.382115875122</v>
      </c>
      <c r="E56" s="19">
        <f t="shared" si="3"/>
        <v>1135.7735723183248</v>
      </c>
      <c r="F56" s="19">
        <f t="shared" si="3"/>
        <v>1017.630858349999</v>
      </c>
      <c r="G56" s="19">
        <f t="shared" si="3"/>
        <v>1243.359403103944</v>
      </c>
      <c r="H56" s="19">
        <f t="shared" si="3"/>
        <v>1124.56448039</v>
      </c>
      <c r="I56" s="19">
        <f t="shared" si="3"/>
        <v>1274.39360328</v>
      </c>
      <c r="J56" s="19">
        <f t="shared" si="3"/>
        <v>1281.9100345499996</v>
      </c>
      <c r="K56" s="19">
        <f>SUM(K50:K55)</f>
        <v>1237.4985516568381</v>
      </c>
      <c r="L56" s="19">
        <f>SUM(L50:L54)</f>
        <v>1323.490133426696</v>
      </c>
      <c r="M56" s="19">
        <f>SUM(M50:M54)</f>
        <v>1300.98925766</v>
      </c>
      <c r="N56" s="19">
        <f>SUM(N50:N54)</f>
        <v>1112.516978170026</v>
      </c>
      <c r="O56" s="19">
        <f>SUM(O50:O54)</f>
        <v>14133.811354581114</v>
      </c>
    </row>
    <row r="57" ht="15" customHeight="1"/>
    <row r="58" ht="15" customHeight="1"/>
    <row r="59" ht="15" customHeight="1"/>
    <row r="60" spans="2:15" ht="20.25">
      <c r="B60" s="65" t="s">
        <v>40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2:15" ht="18">
      <c r="B61" s="66" t="s">
        <v>24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2:15" ht="16.5" thickBot="1"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.75" thickBot="1">
      <c r="B63" s="4" t="s">
        <v>1</v>
      </c>
      <c r="C63" s="5" t="s">
        <v>2</v>
      </c>
      <c r="D63" s="6" t="s">
        <v>3</v>
      </c>
      <c r="E63" s="6" t="s">
        <v>4</v>
      </c>
      <c r="F63" s="6" t="s">
        <v>5</v>
      </c>
      <c r="G63" s="6" t="s">
        <v>6</v>
      </c>
      <c r="H63" s="6" t="s">
        <v>7</v>
      </c>
      <c r="I63" s="6" t="s">
        <v>8</v>
      </c>
      <c r="J63" s="6" t="s">
        <v>9</v>
      </c>
      <c r="K63" s="6" t="s">
        <v>10</v>
      </c>
      <c r="L63" s="6" t="s">
        <v>11</v>
      </c>
      <c r="M63" s="6" t="s">
        <v>12</v>
      </c>
      <c r="N63" s="6" t="s">
        <v>13</v>
      </c>
      <c r="O63" s="7" t="s">
        <v>14</v>
      </c>
    </row>
    <row r="64" spans="2:15" ht="14.25">
      <c r="B64" s="8" t="s">
        <v>15</v>
      </c>
      <c r="C64" s="9">
        <v>11.66141079</v>
      </c>
      <c r="D64" s="9">
        <v>20.26590975</v>
      </c>
      <c r="E64" s="9">
        <v>24.85213917</v>
      </c>
      <c r="F64" s="9">
        <v>8.229833339999999</v>
      </c>
      <c r="G64" s="9">
        <v>23.5598472399986</v>
      </c>
      <c r="H64" s="9">
        <v>19.312255850000003</v>
      </c>
      <c r="I64" s="9">
        <v>19.27320589</v>
      </c>
      <c r="J64" s="9">
        <v>19.57745419</v>
      </c>
      <c r="K64" s="9">
        <v>20.18132507</v>
      </c>
      <c r="L64" s="9">
        <v>16.52864857</v>
      </c>
      <c r="M64" s="9">
        <v>18.73038</v>
      </c>
      <c r="N64" s="9">
        <v>21.04361417</v>
      </c>
      <c r="O64" s="11">
        <f>SUM(C64:N64)</f>
        <v>223.2160240299986</v>
      </c>
    </row>
    <row r="65" spans="2:15" ht="14.25">
      <c r="B65" s="12" t="s">
        <v>16</v>
      </c>
      <c r="C65" s="9">
        <v>130.31700893000001</v>
      </c>
      <c r="D65" s="9">
        <v>135.28769541999998</v>
      </c>
      <c r="E65" s="9">
        <v>157.86665402</v>
      </c>
      <c r="F65" s="9">
        <v>132.06632888</v>
      </c>
      <c r="G65" s="9">
        <v>154.25663821</v>
      </c>
      <c r="H65" s="9">
        <v>156.65458252000002</v>
      </c>
      <c r="I65" s="9">
        <v>163.42161047</v>
      </c>
      <c r="J65" s="9">
        <v>177.08718136000002</v>
      </c>
      <c r="K65" s="9">
        <v>142.84933925</v>
      </c>
      <c r="L65" s="9">
        <v>157.72843838999998</v>
      </c>
      <c r="M65" s="9">
        <v>150.39021</v>
      </c>
      <c r="N65" s="9">
        <v>138.03456561</v>
      </c>
      <c r="O65" s="9">
        <f>SUM(C65:N65)</f>
        <v>1795.96025306</v>
      </c>
    </row>
    <row r="66" spans="2:15" ht="14.25">
      <c r="B66" s="12" t="s">
        <v>17</v>
      </c>
      <c r="C66" s="9">
        <v>525.25769194</v>
      </c>
      <c r="D66" s="9">
        <v>465.46262239</v>
      </c>
      <c r="E66" s="9">
        <v>541.97102417</v>
      </c>
      <c r="F66" s="9">
        <v>539.30781643</v>
      </c>
      <c r="G66" s="9">
        <v>489.90435875</v>
      </c>
      <c r="H66" s="9">
        <v>529.21709891</v>
      </c>
      <c r="I66" s="9">
        <v>540.0846903099999</v>
      </c>
      <c r="J66" s="9">
        <v>536.06564176</v>
      </c>
      <c r="K66" s="9">
        <v>551.59358013</v>
      </c>
      <c r="L66" s="9">
        <v>599.95809479</v>
      </c>
      <c r="M66" s="9">
        <v>485.06313114</v>
      </c>
      <c r="N66" s="9">
        <v>553.54060394</v>
      </c>
      <c r="O66" s="9">
        <f>SUM(C66:N66)</f>
        <v>6357.426354660001</v>
      </c>
    </row>
    <row r="67" spans="2:15" ht="14.25">
      <c r="B67" s="12" t="s">
        <v>18</v>
      </c>
      <c r="C67" s="9">
        <v>131.91994929999998</v>
      </c>
      <c r="D67" s="9">
        <v>120.34815066</v>
      </c>
      <c r="E67" s="9">
        <v>135.92260784</v>
      </c>
      <c r="F67" s="9">
        <v>133.26691888</v>
      </c>
      <c r="G67" s="9">
        <v>145.67414566</v>
      </c>
      <c r="H67" s="9">
        <v>155.43845168000001</v>
      </c>
      <c r="I67" s="9">
        <v>173.57846828</v>
      </c>
      <c r="J67" s="9">
        <v>169.55272115</v>
      </c>
      <c r="K67" s="9">
        <v>163.63237094</v>
      </c>
      <c r="L67" s="9">
        <v>176.46176234</v>
      </c>
      <c r="M67" s="9">
        <v>135.47252836</v>
      </c>
      <c r="N67" s="9">
        <v>166.21245645</v>
      </c>
      <c r="O67" s="9">
        <f>SUM(C67:N67)</f>
        <v>1807.48053154</v>
      </c>
    </row>
    <row r="68" spans="2:15" ht="15" thickBot="1">
      <c r="B68" s="13" t="s">
        <v>19</v>
      </c>
      <c r="C68" s="14">
        <v>426.35976052</v>
      </c>
      <c r="D68" s="14">
        <v>374.62039963999996</v>
      </c>
      <c r="E68" s="14">
        <v>411.01633606999997</v>
      </c>
      <c r="F68" s="14">
        <v>408.15139967</v>
      </c>
      <c r="G68" s="14">
        <v>448.330367840001</v>
      </c>
      <c r="H68" s="14">
        <v>481.96066772</v>
      </c>
      <c r="I68" s="14">
        <v>537.0714541799999</v>
      </c>
      <c r="J68" s="14">
        <v>488.96993248</v>
      </c>
      <c r="K68" s="14">
        <v>513.95483639</v>
      </c>
      <c r="L68" s="14">
        <v>541.3423962500029</v>
      </c>
      <c r="M68" s="14">
        <v>447.49892837</v>
      </c>
      <c r="N68" s="14">
        <v>512.72312247</v>
      </c>
      <c r="O68" s="14">
        <f>SUM(C68:N68)</f>
        <v>5591.999601600003</v>
      </c>
    </row>
    <row r="69" spans="2:18" ht="15" thickBo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R69" s="34"/>
    </row>
    <row r="70" spans="2:15" ht="15.75" thickBot="1">
      <c r="B70" s="18" t="s">
        <v>20</v>
      </c>
      <c r="C70" s="19">
        <f aca="true" t="shared" si="4" ref="C70:O70">SUM(C64:C68)</f>
        <v>1225.5158214799999</v>
      </c>
      <c r="D70" s="19">
        <f t="shared" si="4"/>
        <v>1115.98477786</v>
      </c>
      <c r="E70" s="19">
        <f t="shared" si="4"/>
        <v>1271.6287612699998</v>
      </c>
      <c r="F70" s="19">
        <f t="shared" si="4"/>
        <v>1221.0222972000001</v>
      </c>
      <c r="G70" s="19">
        <f t="shared" si="4"/>
        <v>1261.7253576999994</v>
      </c>
      <c r="H70" s="19">
        <f t="shared" si="4"/>
        <v>1342.58305668</v>
      </c>
      <c r="I70" s="19">
        <f t="shared" si="4"/>
        <v>1433.4294291299998</v>
      </c>
      <c r="J70" s="19">
        <f t="shared" si="4"/>
        <v>1391.2529309400002</v>
      </c>
      <c r="K70" s="19">
        <f t="shared" si="4"/>
        <v>1392.21145178</v>
      </c>
      <c r="L70" s="19">
        <f t="shared" si="4"/>
        <v>1492.019340340003</v>
      </c>
      <c r="M70" s="19">
        <f t="shared" si="4"/>
        <v>1237.15517787</v>
      </c>
      <c r="N70" s="19">
        <f t="shared" si="4"/>
        <v>1391.55436264</v>
      </c>
      <c r="O70" s="19">
        <f t="shared" si="4"/>
        <v>15776.082764890005</v>
      </c>
    </row>
    <row r="71" ht="15" customHeight="1"/>
    <row r="72" ht="15" customHeight="1"/>
    <row r="73" ht="15" customHeight="1"/>
    <row r="74" spans="2:15" ht="20.25">
      <c r="B74" s="65" t="s">
        <v>40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2:15" ht="18">
      <c r="B75" s="66" t="s">
        <v>25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 ht="16.5" thickBot="1"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.75" thickBot="1">
      <c r="B77" s="4" t="s">
        <v>1</v>
      </c>
      <c r="C77" s="5" t="s">
        <v>2</v>
      </c>
      <c r="D77" s="6" t="s">
        <v>3</v>
      </c>
      <c r="E77" s="6" t="s">
        <v>4</v>
      </c>
      <c r="F77" s="6" t="s">
        <v>5</v>
      </c>
      <c r="G77" s="6" t="s">
        <v>6</v>
      </c>
      <c r="H77" s="6" t="s">
        <v>7</v>
      </c>
      <c r="I77" s="6" t="s">
        <v>8</v>
      </c>
      <c r="J77" s="6" t="s">
        <v>9</v>
      </c>
      <c r="K77" s="6" t="s">
        <v>10</v>
      </c>
      <c r="L77" s="6" t="s">
        <v>11</v>
      </c>
      <c r="M77" s="6" t="s">
        <v>12</v>
      </c>
      <c r="N77" s="6" t="s">
        <v>13</v>
      </c>
      <c r="O77" s="7" t="s">
        <v>14</v>
      </c>
    </row>
    <row r="78" spans="2:15" ht="14.25">
      <c r="B78" s="8" t="s">
        <v>15</v>
      </c>
      <c r="C78" s="9">
        <v>19.90409411</v>
      </c>
      <c r="D78" s="9">
        <v>21.492121260000008</v>
      </c>
      <c r="E78" s="29">
        <v>20.131108339999415</v>
      </c>
      <c r="F78" s="31">
        <v>21.093087060000006</v>
      </c>
      <c r="G78" s="30">
        <v>20.500381979999993</v>
      </c>
      <c r="H78" s="9">
        <v>21.41</v>
      </c>
      <c r="I78" s="9">
        <v>23.62782659</v>
      </c>
      <c r="J78" s="9">
        <v>21.90344187</v>
      </c>
      <c r="K78" s="9">
        <v>23.518805780000005</v>
      </c>
      <c r="L78" s="9">
        <v>22.40737077000001</v>
      </c>
      <c r="M78" s="9">
        <v>22.049731519999998</v>
      </c>
      <c r="N78" s="9">
        <v>22.86978873</v>
      </c>
      <c r="O78" s="11">
        <f>SUM(C78:N78)</f>
        <v>260.90775800999944</v>
      </c>
    </row>
    <row r="79" spans="2:15" ht="14.25">
      <c r="B79" s="12" t="s">
        <v>16</v>
      </c>
      <c r="C79" s="9">
        <v>167.0760802700001</v>
      </c>
      <c r="D79" s="9">
        <v>149.22027149999997</v>
      </c>
      <c r="E79" s="29">
        <v>158.84816238000016</v>
      </c>
      <c r="F79" s="32">
        <v>161.55394804999997</v>
      </c>
      <c r="G79" s="30">
        <v>163.67059525999997</v>
      </c>
      <c r="H79" s="9">
        <v>157.73</v>
      </c>
      <c r="I79" s="9">
        <v>166.97175292000006</v>
      </c>
      <c r="J79" s="9">
        <v>68.80082304999998</v>
      </c>
      <c r="K79" s="9">
        <v>193.49113254999997</v>
      </c>
      <c r="L79" s="9">
        <v>193.77175407000001</v>
      </c>
      <c r="M79" s="9">
        <v>299.9135923</v>
      </c>
      <c r="N79" s="9">
        <v>85.42850468</v>
      </c>
      <c r="O79" s="9">
        <f>SUM(C79:N79)</f>
        <v>1966.4766170300004</v>
      </c>
    </row>
    <row r="80" spans="2:15" ht="14.25">
      <c r="B80" s="12" t="s">
        <v>17</v>
      </c>
      <c r="C80" s="9">
        <v>499.0705108500001</v>
      </c>
      <c r="D80" s="9">
        <v>426.52888511000003</v>
      </c>
      <c r="E80" s="29">
        <v>554.9662232299999</v>
      </c>
      <c r="F80" s="32">
        <v>511.7698143000001</v>
      </c>
      <c r="G80" s="30">
        <v>528.8043688400002</v>
      </c>
      <c r="H80" s="9">
        <v>558.36</v>
      </c>
      <c r="I80" s="9">
        <v>629.1751654300002</v>
      </c>
      <c r="J80" s="9">
        <v>610.7681532399993</v>
      </c>
      <c r="K80" s="9">
        <v>599.9394223900005</v>
      </c>
      <c r="L80" s="9">
        <v>669.8595157500001</v>
      </c>
      <c r="M80" s="9">
        <v>594.16380947</v>
      </c>
      <c r="N80" s="9">
        <v>722.9517706399997</v>
      </c>
      <c r="O80" s="9">
        <f>SUM(C80:N80)</f>
        <v>6906.357639250002</v>
      </c>
    </row>
    <row r="81" spans="2:15" ht="14.25">
      <c r="B81" s="12" t="s">
        <v>18</v>
      </c>
      <c r="C81" s="9">
        <v>137.76922737</v>
      </c>
      <c r="D81" s="9">
        <v>118.88439237000001</v>
      </c>
      <c r="E81" s="29">
        <v>151.14370496999987</v>
      </c>
      <c r="F81" s="32">
        <v>126.85781783000002</v>
      </c>
      <c r="G81" s="30">
        <v>141.63988200000006</v>
      </c>
      <c r="H81" s="9">
        <v>145.96</v>
      </c>
      <c r="I81" s="9">
        <v>170.07248572999984</v>
      </c>
      <c r="J81" s="9">
        <v>169.5781199399999</v>
      </c>
      <c r="K81" s="9">
        <v>168.45727161000008</v>
      </c>
      <c r="L81" s="9">
        <v>188.08898658999985</v>
      </c>
      <c r="M81" s="9">
        <v>168.08298416999997</v>
      </c>
      <c r="N81" s="9">
        <v>195.28551876999992</v>
      </c>
      <c r="O81" s="9">
        <f>SUM(C81:N81)</f>
        <v>1881.8203913499997</v>
      </c>
    </row>
    <row r="82" spans="2:15" ht="15" thickBot="1">
      <c r="B82" s="13" t="s">
        <v>19</v>
      </c>
      <c r="C82" s="14">
        <v>438.91032332000026</v>
      </c>
      <c r="D82" s="14">
        <v>391.5412803999998</v>
      </c>
      <c r="E82" s="28">
        <v>465.9474721300005</v>
      </c>
      <c r="F82" s="33">
        <v>399.98463053000023</v>
      </c>
      <c r="G82" s="27">
        <v>445.04464471</v>
      </c>
      <c r="H82" s="14">
        <v>485.06</v>
      </c>
      <c r="I82" s="14">
        <v>594.5709178999994</v>
      </c>
      <c r="J82" s="14">
        <v>599.8389017100003</v>
      </c>
      <c r="K82" s="14">
        <v>594.6044564899993</v>
      </c>
      <c r="L82" s="14">
        <v>641.0049638699999</v>
      </c>
      <c r="M82" s="14">
        <v>595.555875280001</v>
      </c>
      <c r="N82" s="14">
        <v>632.6140942299992</v>
      </c>
      <c r="O82" s="14">
        <f>SUM(C82:N82)</f>
        <v>6284.6775605699995</v>
      </c>
    </row>
    <row r="83" spans="2:15" ht="15" thickBot="1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thickBot="1">
      <c r="B84" s="18" t="s">
        <v>20</v>
      </c>
      <c r="C84" s="19">
        <f aca="true" t="shared" si="5" ref="C84:O84">SUM(C78:C82)</f>
        <v>1262.7302359200005</v>
      </c>
      <c r="D84" s="19">
        <f t="shared" si="5"/>
        <v>1107.6669506399999</v>
      </c>
      <c r="E84" s="19">
        <f t="shared" si="5"/>
        <v>1351.0366710499998</v>
      </c>
      <c r="F84" s="19">
        <f t="shared" si="5"/>
        <v>1221.2592977700006</v>
      </c>
      <c r="G84" s="19">
        <f t="shared" si="5"/>
        <v>1299.6598727900002</v>
      </c>
      <c r="H84" s="19">
        <f t="shared" si="5"/>
        <v>1368.52</v>
      </c>
      <c r="I84" s="19">
        <f t="shared" si="5"/>
        <v>1584.4181485699996</v>
      </c>
      <c r="J84" s="19">
        <f t="shared" si="5"/>
        <v>1470.8894398099994</v>
      </c>
      <c r="K84" s="19">
        <f t="shared" si="5"/>
        <v>1580.0110888199997</v>
      </c>
      <c r="L84" s="19">
        <f t="shared" si="5"/>
        <v>1715.13259105</v>
      </c>
      <c r="M84" s="19">
        <f t="shared" si="5"/>
        <v>1679.765992740001</v>
      </c>
      <c r="N84" s="19">
        <f t="shared" si="5"/>
        <v>1659.149677049999</v>
      </c>
      <c r="O84" s="19">
        <f t="shared" si="5"/>
        <v>17300.23996621</v>
      </c>
    </row>
    <row r="85" ht="15" customHeight="1"/>
    <row r="86" ht="15" customHeight="1"/>
    <row r="87" ht="15" customHeight="1"/>
    <row r="88" spans="2:15" ht="20.25">
      <c r="B88" s="65" t="s">
        <v>40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2:15" ht="18">
      <c r="B89" s="66" t="s">
        <v>26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2:15" ht="16.5" thickBot="1"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.75" thickBot="1">
      <c r="B91" s="4" t="s">
        <v>1</v>
      </c>
      <c r="C91" s="5" t="s">
        <v>2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6" t="s">
        <v>11</v>
      </c>
      <c r="M91" s="6" t="s">
        <v>12</v>
      </c>
      <c r="N91" s="6" t="s">
        <v>13</v>
      </c>
      <c r="O91" s="7" t="s">
        <v>14</v>
      </c>
    </row>
    <row r="92" spans="2:15" ht="14.25">
      <c r="B92" s="8" t="s">
        <v>15</v>
      </c>
      <c r="C92" s="9">
        <v>21.344411620000002</v>
      </c>
      <c r="D92" s="9">
        <v>23.11894314</v>
      </c>
      <c r="E92" s="29">
        <v>22.45248971000001</v>
      </c>
      <c r="F92" s="11">
        <v>22.16827474</v>
      </c>
      <c r="G92" s="30">
        <v>23.91130284000001</v>
      </c>
      <c r="H92" s="29">
        <v>22.829943169999996</v>
      </c>
      <c r="I92" s="9">
        <v>21.311960210000006</v>
      </c>
      <c r="J92" s="9">
        <v>18.0018615</v>
      </c>
      <c r="K92" s="9">
        <v>22.371339999999996</v>
      </c>
      <c r="L92" s="9">
        <v>22.572432489999997</v>
      </c>
      <c r="M92" s="9">
        <v>21.30463042000001</v>
      </c>
      <c r="N92" s="9">
        <v>17.939136990000005</v>
      </c>
      <c r="O92" s="11">
        <f>SUM(C92:N92)</f>
        <v>259.32672683000004</v>
      </c>
    </row>
    <row r="93" spans="2:15" ht="14.25">
      <c r="B93" s="12" t="s">
        <v>16</v>
      </c>
      <c r="C93" s="9">
        <v>225.43007174000002</v>
      </c>
      <c r="D93" s="9">
        <v>185.53052353</v>
      </c>
      <c r="E93" s="29">
        <v>177.1302831799999</v>
      </c>
      <c r="F93" s="9">
        <v>366.9061631099998</v>
      </c>
      <c r="G93" s="30">
        <v>157.4441652599999</v>
      </c>
      <c r="H93" s="29">
        <v>69.23039298999998</v>
      </c>
      <c r="I93" s="9">
        <v>85.36574495999993</v>
      </c>
      <c r="J93" s="9">
        <v>77.06614133</v>
      </c>
      <c r="K93" s="9">
        <v>81.19094825000003</v>
      </c>
      <c r="L93" s="9">
        <v>375.63820048</v>
      </c>
      <c r="M93" s="9">
        <v>135.13521268000014</v>
      </c>
      <c r="N93" s="9">
        <v>90.57693015000002</v>
      </c>
      <c r="O93" s="9">
        <f>SUM(C93:N93)</f>
        <v>2026.6447776599996</v>
      </c>
    </row>
    <row r="94" spans="2:15" ht="14.25">
      <c r="B94" s="12" t="s">
        <v>17</v>
      </c>
      <c r="C94" s="9">
        <v>563.2027590299999</v>
      </c>
      <c r="D94" s="9">
        <v>550.71195312</v>
      </c>
      <c r="E94" s="29">
        <v>706.7955541700002</v>
      </c>
      <c r="F94" s="9">
        <v>567.2446181900002</v>
      </c>
      <c r="G94" s="30">
        <v>666.5364668000005</v>
      </c>
      <c r="H94" s="29">
        <v>679.7051207500006</v>
      </c>
      <c r="I94" s="9">
        <v>671.22686335</v>
      </c>
      <c r="J94" s="9">
        <v>643.40481184</v>
      </c>
      <c r="K94" s="9">
        <v>655.0149029600001</v>
      </c>
      <c r="L94" s="9">
        <v>733.0205004099998</v>
      </c>
      <c r="M94" s="9">
        <v>623.1193944499984</v>
      </c>
      <c r="N94" s="9">
        <v>723.5997791899999</v>
      </c>
      <c r="O94" s="9">
        <f>SUM(C94:N94)</f>
        <v>7783.582724259999</v>
      </c>
    </row>
    <row r="95" spans="2:15" ht="14.25">
      <c r="B95" s="12" t="s">
        <v>18</v>
      </c>
      <c r="C95" s="9">
        <v>151.61903135</v>
      </c>
      <c r="D95" s="9">
        <v>145.03937593999999</v>
      </c>
      <c r="E95" s="29">
        <v>184.07932893000006</v>
      </c>
      <c r="F95" s="9">
        <v>158.28479537000015</v>
      </c>
      <c r="G95" s="30">
        <v>177.5444354399999</v>
      </c>
      <c r="H95" s="29">
        <v>182.3484233700001</v>
      </c>
      <c r="I95" s="9">
        <v>188.70679105</v>
      </c>
      <c r="J95" s="9">
        <v>187.20527343999998</v>
      </c>
      <c r="K95" s="9">
        <v>188.0365418199999</v>
      </c>
      <c r="L95" s="9">
        <v>196.45332765</v>
      </c>
      <c r="M95" s="9">
        <v>191.02692250999962</v>
      </c>
      <c r="N95" s="9">
        <v>205.10167640000006</v>
      </c>
      <c r="O95" s="9">
        <f>SUM(C95:N95)</f>
        <v>2155.4459232699996</v>
      </c>
    </row>
    <row r="96" spans="2:15" ht="15" thickBot="1">
      <c r="B96" s="13" t="s">
        <v>19</v>
      </c>
      <c r="C96" s="14">
        <v>529.32037294</v>
      </c>
      <c r="D96" s="14">
        <v>466.57165660000095</v>
      </c>
      <c r="E96" s="28">
        <v>576.95126063</v>
      </c>
      <c r="F96" s="14">
        <v>518.2216106199999</v>
      </c>
      <c r="G96" s="27">
        <v>562.2066316999999</v>
      </c>
      <c r="H96" s="28">
        <v>600.8919304299988</v>
      </c>
      <c r="I96" s="14">
        <v>616.1843689199993</v>
      </c>
      <c r="J96" s="14">
        <v>605.9853333999979</v>
      </c>
      <c r="K96" s="14">
        <v>640.7026491299993</v>
      </c>
      <c r="L96" s="14">
        <v>633.80673007</v>
      </c>
      <c r="M96" s="14">
        <v>620.1057037100007</v>
      </c>
      <c r="N96" s="14">
        <v>622.5733507000003</v>
      </c>
      <c r="O96" s="14">
        <f>SUM(C96:N96)</f>
        <v>6993.521598849998</v>
      </c>
    </row>
    <row r="97" spans="2:15" ht="15" thickBo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thickBot="1">
      <c r="B98" s="18" t="s">
        <v>20</v>
      </c>
      <c r="C98" s="19">
        <f aca="true" t="shared" si="6" ref="C98:O98">SUM(C92:C96)</f>
        <v>1490.9166466799998</v>
      </c>
      <c r="D98" s="19">
        <f t="shared" si="6"/>
        <v>1370.972452330001</v>
      </c>
      <c r="E98" s="19">
        <f t="shared" si="6"/>
        <v>1667.4089166200001</v>
      </c>
      <c r="F98" s="19">
        <f t="shared" si="6"/>
        <v>1632.8254620300002</v>
      </c>
      <c r="G98" s="19">
        <f t="shared" si="6"/>
        <v>1587.6430020400003</v>
      </c>
      <c r="H98" s="19">
        <f>SUM(H92:H97)</f>
        <v>1555.0058107099994</v>
      </c>
      <c r="I98" s="19">
        <f t="shared" si="6"/>
        <v>1582.7957284899994</v>
      </c>
      <c r="J98" s="19">
        <f t="shared" si="6"/>
        <v>1531.6634215099978</v>
      </c>
      <c r="K98" s="19">
        <f t="shared" si="6"/>
        <v>1587.3163821599992</v>
      </c>
      <c r="L98" s="19">
        <f t="shared" si="6"/>
        <v>1961.4911911</v>
      </c>
      <c r="M98" s="19">
        <f t="shared" si="6"/>
        <v>1590.6918637699987</v>
      </c>
      <c r="N98" s="19">
        <f t="shared" si="6"/>
        <v>1659.7908734300004</v>
      </c>
      <c r="O98" s="19">
        <f t="shared" si="6"/>
        <v>19218.521750869997</v>
      </c>
    </row>
    <row r="99" ht="15" customHeight="1"/>
    <row r="100" ht="15" customHeight="1"/>
    <row r="101" ht="15" customHeight="1"/>
    <row r="102" spans="2:15" ht="20.25">
      <c r="B102" s="65" t="s">
        <v>40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2:15" ht="18">
      <c r="B103" s="66" t="s">
        <v>27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2:15" ht="16.5" thickBot="1">
      <c r="B104" s="23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.75" thickBot="1">
      <c r="B105" s="4" t="s">
        <v>1</v>
      </c>
      <c r="C105" s="5" t="s">
        <v>2</v>
      </c>
      <c r="D105" s="6" t="s">
        <v>3</v>
      </c>
      <c r="E105" s="6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6" t="s">
        <v>11</v>
      </c>
      <c r="M105" s="6" t="s">
        <v>12</v>
      </c>
      <c r="N105" s="6" t="s">
        <v>13</v>
      </c>
      <c r="O105" s="7" t="s">
        <v>14</v>
      </c>
    </row>
    <row r="106" spans="2:15" ht="14.25">
      <c r="B106" s="8" t="s">
        <v>15</v>
      </c>
      <c r="C106" s="9">
        <v>25.17214896</v>
      </c>
      <c r="D106" s="21">
        <f>22004132.5/1000000</f>
        <v>22.0041325</v>
      </c>
      <c r="E106" s="29">
        <v>21.615590549999997</v>
      </c>
      <c r="F106" s="11">
        <v>20.869536399999998</v>
      </c>
      <c r="G106" s="30">
        <v>24.846898710000005</v>
      </c>
      <c r="H106" s="29">
        <v>21.894324549999997</v>
      </c>
      <c r="I106" s="9">
        <v>20.766630700000007</v>
      </c>
      <c r="J106" s="9">
        <v>25.63987757000001</v>
      </c>
      <c r="K106" s="9">
        <v>25.338398580000007</v>
      </c>
      <c r="L106" s="9">
        <v>79.96888981</v>
      </c>
      <c r="M106" s="9">
        <v>25.763517959999998</v>
      </c>
      <c r="N106" s="9">
        <v>23.49625085999999</v>
      </c>
      <c r="O106" s="11">
        <f>SUM(C106:N106)</f>
        <v>337.37619715</v>
      </c>
    </row>
    <row r="107" spans="2:15" ht="14.25">
      <c r="B107" s="12" t="s">
        <v>16</v>
      </c>
      <c r="C107" s="9">
        <v>83.52467625</v>
      </c>
      <c r="D107" s="21">
        <f>121041612.16/1000000</f>
        <v>121.04161216</v>
      </c>
      <c r="E107" s="29">
        <v>444.27827547000004</v>
      </c>
      <c r="F107" s="9">
        <v>110.64163093999997</v>
      </c>
      <c r="G107" s="30">
        <v>211.9574321800001</v>
      </c>
      <c r="H107" s="29">
        <v>189.92036301999997</v>
      </c>
      <c r="I107" s="9">
        <v>207.51357519000013</v>
      </c>
      <c r="J107" s="9">
        <v>212.0312852999998</v>
      </c>
      <c r="K107" s="9">
        <v>129.4363984800001</v>
      </c>
      <c r="L107" s="9">
        <v>80.52611541</v>
      </c>
      <c r="M107" s="9">
        <v>96.20214835999997</v>
      </c>
      <c r="N107" s="9">
        <v>449.3648294600001</v>
      </c>
      <c r="O107" s="9">
        <f>SUM(C107:N107)</f>
        <v>2336.4383422200003</v>
      </c>
    </row>
    <row r="108" spans="2:15" ht="14.25">
      <c r="B108" s="12" t="s">
        <v>17</v>
      </c>
      <c r="C108" s="9">
        <v>596.3301079600001</v>
      </c>
      <c r="D108" s="21">
        <f>614849058.54/1000000</f>
        <v>614.84905854</v>
      </c>
      <c r="E108" s="29">
        <v>830.5943461899999</v>
      </c>
      <c r="F108" s="9">
        <v>711.5958637099995</v>
      </c>
      <c r="G108" s="30">
        <v>664.8922388900003</v>
      </c>
      <c r="H108" s="29">
        <v>774.8804080799996</v>
      </c>
      <c r="I108" s="9">
        <v>792.9883251500004</v>
      </c>
      <c r="J108" s="9">
        <v>823.356463280001</v>
      </c>
      <c r="K108" s="9">
        <v>757.2807971400005</v>
      </c>
      <c r="L108" s="9">
        <v>785.1936730399999</v>
      </c>
      <c r="M108" s="9">
        <v>802.5767050600003</v>
      </c>
      <c r="N108" s="9">
        <v>865.1593324899992</v>
      </c>
      <c r="O108" s="9">
        <f>SUM(C108:N108)</f>
        <v>9019.697319530002</v>
      </c>
    </row>
    <row r="109" spans="2:15" ht="14.25">
      <c r="B109" s="12" t="s">
        <v>18</v>
      </c>
      <c r="C109" s="9">
        <v>109.28134284999999</v>
      </c>
      <c r="D109" s="21">
        <f>166173596.65/1000000</f>
        <v>166.17359665</v>
      </c>
      <c r="E109" s="29">
        <v>215.94822849</v>
      </c>
      <c r="F109" s="9">
        <v>190.75948326999992</v>
      </c>
      <c r="G109" s="30">
        <v>205.36822927</v>
      </c>
      <c r="H109" s="29">
        <v>210.62661445000015</v>
      </c>
      <c r="I109" s="9">
        <v>236.52625852000008</v>
      </c>
      <c r="J109" s="9">
        <v>240.54827846000063</v>
      </c>
      <c r="K109" s="9">
        <v>230.52994686000002</v>
      </c>
      <c r="L109" s="9">
        <v>232.64942058</v>
      </c>
      <c r="M109" s="9">
        <v>239.0519012400001</v>
      </c>
      <c r="N109" s="9">
        <v>261.3644983899997</v>
      </c>
      <c r="O109" s="9">
        <f>SUM(C109:N109)</f>
        <v>2538.8277990300007</v>
      </c>
    </row>
    <row r="110" spans="2:15" ht="15" thickBot="1">
      <c r="B110" s="13" t="s">
        <v>19</v>
      </c>
      <c r="C110" s="14">
        <v>622.73848709</v>
      </c>
      <c r="D110" s="14">
        <f>517686104.72/1000000</f>
        <v>517.68610472</v>
      </c>
      <c r="E110" s="28">
        <v>615.0715839400001</v>
      </c>
      <c r="F110" s="14">
        <v>550.4254834500003</v>
      </c>
      <c r="G110" s="27">
        <v>621.0258441100003</v>
      </c>
      <c r="H110" s="28">
        <v>630.9341443299999</v>
      </c>
      <c r="I110" s="14">
        <v>725.0026563300001</v>
      </c>
      <c r="J110" s="14">
        <v>763.5992658699993</v>
      </c>
      <c r="K110" s="14">
        <v>741.9762248399993</v>
      </c>
      <c r="L110" s="14">
        <v>745.90777108</v>
      </c>
      <c r="M110" s="14">
        <v>763.2241739999998</v>
      </c>
      <c r="N110" s="14">
        <v>768.4019231199994</v>
      </c>
      <c r="O110" s="14">
        <f>SUM(C110:N110)</f>
        <v>8065.993662879999</v>
      </c>
    </row>
    <row r="111" spans="2:15" ht="15" thickBo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thickBot="1">
      <c r="B112" s="18" t="s">
        <v>20</v>
      </c>
      <c r="C112" s="19">
        <f>SUM(C106:C110)</f>
        <v>1437.04676311</v>
      </c>
      <c r="D112" s="19">
        <f>SUM(D106:D110)</f>
        <v>1441.7545045699999</v>
      </c>
      <c r="E112" s="19">
        <f>SUM(E106:E110)</f>
        <v>2127.50802464</v>
      </c>
      <c r="F112" s="19">
        <f>SUM(F106:F110)</f>
        <v>1584.2919977699999</v>
      </c>
      <c r="G112" s="19">
        <f>SUM(G106:G110)</f>
        <v>1728.0906431600006</v>
      </c>
      <c r="H112" s="19">
        <f>SUM(H106:H111)</f>
        <v>1828.2558544299995</v>
      </c>
      <c r="I112" s="19">
        <f aca="true" t="shared" si="7" ref="I112:O112">SUM(I106:I110)</f>
        <v>1982.7974458900007</v>
      </c>
      <c r="J112" s="19">
        <f t="shared" si="7"/>
        <v>2065.175170480001</v>
      </c>
      <c r="K112" s="19">
        <f t="shared" si="7"/>
        <v>1884.5617659</v>
      </c>
      <c r="L112" s="19">
        <f t="shared" si="7"/>
        <v>1924.24586992</v>
      </c>
      <c r="M112" s="19">
        <f t="shared" si="7"/>
        <v>1926.81844662</v>
      </c>
      <c r="N112" s="19">
        <f t="shared" si="7"/>
        <v>2367.7868343199984</v>
      </c>
      <c r="O112" s="19">
        <f t="shared" si="7"/>
        <v>22298.33332081</v>
      </c>
    </row>
    <row r="113" ht="15" customHeight="1"/>
    <row r="114" ht="15" customHeight="1"/>
    <row r="115" ht="15" customHeight="1"/>
    <row r="116" spans="2:15" ht="20.25">
      <c r="B116" s="65" t="s">
        <v>40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2:15" ht="18">
      <c r="B117" s="66" t="s">
        <v>28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2:15" ht="16.5" thickBot="1">
      <c r="B118" s="23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5.75" thickBot="1">
      <c r="B119" s="4" t="s">
        <v>1</v>
      </c>
      <c r="C119" s="5" t="s">
        <v>2</v>
      </c>
      <c r="D119" s="6" t="s">
        <v>3</v>
      </c>
      <c r="E119" s="6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6" t="s">
        <v>11</v>
      </c>
      <c r="M119" s="6" t="s">
        <v>12</v>
      </c>
      <c r="N119" s="6" t="s">
        <v>13</v>
      </c>
      <c r="O119" s="7" t="s">
        <v>14</v>
      </c>
    </row>
    <row r="120" spans="2:16" ht="14.25">
      <c r="B120" s="8" t="s">
        <v>15</v>
      </c>
      <c r="C120" s="9">
        <v>34.4019763</v>
      </c>
      <c r="D120" s="21">
        <v>27.767077979999996</v>
      </c>
      <c r="E120" s="29">
        <v>29.348808809999984</v>
      </c>
      <c r="F120" s="11">
        <v>28.526477030000002</v>
      </c>
      <c r="G120" s="30">
        <v>28.43</v>
      </c>
      <c r="H120" s="29">
        <v>27.756169009999994</v>
      </c>
      <c r="I120" s="9">
        <v>28.140083800000003</v>
      </c>
      <c r="J120" s="9">
        <v>25.715393540000008</v>
      </c>
      <c r="K120" s="9">
        <v>26.93523838</v>
      </c>
      <c r="L120" s="9">
        <v>27.20558741</v>
      </c>
      <c r="M120" s="9">
        <v>31.12185892</v>
      </c>
      <c r="N120" s="41">
        <v>99.20315926999992</v>
      </c>
      <c r="O120" s="11">
        <f>SUM(C120:N120)</f>
        <v>414.55183044999995</v>
      </c>
      <c r="P120" s="21"/>
    </row>
    <row r="121" spans="2:16" ht="14.25">
      <c r="B121" s="12" t="s">
        <v>16</v>
      </c>
      <c r="C121" s="9">
        <v>205.75654595999995</v>
      </c>
      <c r="D121" s="21">
        <v>368.5733033699999</v>
      </c>
      <c r="E121" s="29">
        <v>249.97501892000002</v>
      </c>
      <c r="F121" s="9">
        <v>251.90354225999982</v>
      </c>
      <c r="G121" s="30">
        <v>251.39</v>
      </c>
      <c r="H121" s="29">
        <v>253.20579887</v>
      </c>
      <c r="I121" s="9">
        <v>424.3627404099993</v>
      </c>
      <c r="J121" s="9">
        <v>211.68098756000006</v>
      </c>
      <c r="K121" s="9">
        <v>239.28099227999994</v>
      </c>
      <c r="L121" s="9">
        <v>260.49320826999946</v>
      </c>
      <c r="M121" s="9">
        <v>484.66527490000044</v>
      </c>
      <c r="N121" s="42">
        <v>115.23148976999997</v>
      </c>
      <c r="O121" s="9">
        <f>SUM(C121:N121)</f>
        <v>3316.5189025699983</v>
      </c>
      <c r="P121" s="21"/>
    </row>
    <row r="122" spans="2:16" ht="14.25">
      <c r="B122" s="12" t="s">
        <v>17</v>
      </c>
      <c r="C122" s="9">
        <v>709.93667476</v>
      </c>
      <c r="D122" s="21">
        <v>617.0461623099993</v>
      </c>
      <c r="E122" s="29">
        <v>833.0758999200013</v>
      </c>
      <c r="F122" s="9">
        <v>758.5323048400006</v>
      </c>
      <c r="G122" s="30">
        <v>793.8</v>
      </c>
      <c r="H122" s="29">
        <v>767.047175189999</v>
      </c>
      <c r="I122" s="9">
        <v>776.0112519699983</v>
      </c>
      <c r="J122" s="9">
        <v>802.52898926</v>
      </c>
      <c r="K122" s="9">
        <v>704.4764977799999</v>
      </c>
      <c r="L122" s="9">
        <v>848.4421607800016</v>
      </c>
      <c r="M122" s="9">
        <v>808.1457008799983</v>
      </c>
      <c r="N122" s="42">
        <v>844.1261612699982</v>
      </c>
      <c r="O122" s="9">
        <f>SUM(C122:N122)</f>
        <v>9263.168978959997</v>
      </c>
      <c r="P122" s="21"/>
    </row>
    <row r="123" spans="2:16" ht="14.25">
      <c r="B123" s="12" t="s">
        <v>18</v>
      </c>
      <c r="C123" s="9">
        <v>224.95082318999997</v>
      </c>
      <c r="D123" s="21">
        <v>199.9676483099999</v>
      </c>
      <c r="E123" s="29">
        <v>243.89204665000037</v>
      </c>
      <c r="F123" s="9">
        <v>204.88659693999992</v>
      </c>
      <c r="G123" s="30">
        <v>254.36</v>
      </c>
      <c r="H123" s="29">
        <v>248.5483647399993</v>
      </c>
      <c r="I123" s="9">
        <v>267.97887484999944</v>
      </c>
      <c r="J123" s="9">
        <v>287.92082609000005</v>
      </c>
      <c r="K123" s="9">
        <v>243.49396314999998</v>
      </c>
      <c r="L123" s="9">
        <v>285.57566815</v>
      </c>
      <c r="M123" s="9">
        <v>260.484818859999</v>
      </c>
      <c r="N123" s="42">
        <v>265.1496296799996</v>
      </c>
      <c r="O123" s="9">
        <f>SUM(C123:N123)</f>
        <v>2987.2092606099977</v>
      </c>
      <c r="P123" s="21"/>
    </row>
    <row r="124" spans="2:16" ht="15" thickBot="1">
      <c r="B124" s="13" t="s">
        <v>19</v>
      </c>
      <c r="C124" s="14">
        <v>650.7663820199989</v>
      </c>
      <c r="D124" s="14">
        <v>578.6025573199989</v>
      </c>
      <c r="E124" s="28">
        <v>643.6906645800008</v>
      </c>
      <c r="F124" s="14">
        <v>570.905057430004</v>
      </c>
      <c r="G124" s="27">
        <v>709.67</v>
      </c>
      <c r="H124" s="28">
        <v>737.1273044199986</v>
      </c>
      <c r="I124" s="14">
        <v>837.1222800699976</v>
      </c>
      <c r="J124" s="14">
        <v>826.4249308700004</v>
      </c>
      <c r="K124" s="14">
        <v>773.2889629600006</v>
      </c>
      <c r="L124" s="14">
        <v>828.5075852700005</v>
      </c>
      <c r="M124" s="14">
        <v>771.770334009999</v>
      </c>
      <c r="N124" s="43">
        <v>759.8402967100025</v>
      </c>
      <c r="O124" s="14">
        <f>SUM(C124:N124)</f>
        <v>8687.71635566</v>
      </c>
      <c r="P124" s="21"/>
    </row>
    <row r="125" spans="2:15" ht="15" thickBot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thickBot="1">
      <c r="B126" s="18" t="s">
        <v>20</v>
      </c>
      <c r="C126" s="19">
        <f aca="true" t="shared" si="8" ref="C126:O126">SUM(C120:C124)</f>
        <v>1825.8124022299987</v>
      </c>
      <c r="D126" s="19">
        <f t="shared" si="8"/>
        <v>1791.9567492899982</v>
      </c>
      <c r="E126" s="19">
        <f t="shared" si="8"/>
        <v>1999.9824388800025</v>
      </c>
      <c r="F126" s="19">
        <f t="shared" si="8"/>
        <v>1814.7539785000045</v>
      </c>
      <c r="G126" s="19">
        <f t="shared" si="8"/>
        <v>2037.65</v>
      </c>
      <c r="H126" s="19">
        <f t="shared" si="8"/>
        <v>2033.6848122299969</v>
      </c>
      <c r="I126" s="19">
        <f t="shared" si="8"/>
        <v>2333.6152310999946</v>
      </c>
      <c r="J126" s="19">
        <f t="shared" si="8"/>
        <v>2154.2711273200002</v>
      </c>
      <c r="K126" s="19">
        <f t="shared" si="8"/>
        <v>1987.4756545500004</v>
      </c>
      <c r="L126" s="19">
        <f t="shared" si="8"/>
        <v>2250.2242098800016</v>
      </c>
      <c r="M126" s="19">
        <f t="shared" si="8"/>
        <v>2356.187987569997</v>
      </c>
      <c r="N126" s="19">
        <f t="shared" si="8"/>
        <v>2083.5507367</v>
      </c>
      <c r="O126" s="19">
        <f t="shared" si="8"/>
        <v>24669.165328249994</v>
      </c>
    </row>
    <row r="127" ht="15" customHeight="1"/>
    <row r="128" ht="15" customHeight="1"/>
    <row r="129" ht="15" customHeight="1"/>
    <row r="130" spans="2:15" ht="20.25">
      <c r="B130" s="65" t="s">
        <v>40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2:15" ht="18">
      <c r="B131" s="66" t="s">
        <v>29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2:15" ht="16.5" thickBot="1">
      <c r="B132" s="2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15.75" thickBot="1">
      <c r="B133" s="4" t="s">
        <v>1</v>
      </c>
      <c r="C133" s="5" t="s">
        <v>2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6" t="s">
        <v>11</v>
      </c>
      <c r="M133" s="6" t="s">
        <v>12</v>
      </c>
      <c r="N133" s="6" t="s">
        <v>13</v>
      </c>
      <c r="O133" s="7" t="s">
        <v>14</v>
      </c>
    </row>
    <row r="134" spans="2:15" ht="14.25">
      <c r="B134" s="8" t="s">
        <v>15</v>
      </c>
      <c r="C134" s="9">
        <v>27.793280600000006</v>
      </c>
      <c r="D134" s="21">
        <v>29.83604495</v>
      </c>
      <c r="E134" s="29">
        <v>30.00914853</v>
      </c>
      <c r="F134" s="11">
        <v>32.83632503000002</v>
      </c>
      <c r="G134" s="30">
        <v>20.550495019999996</v>
      </c>
      <c r="H134" s="29">
        <v>42.44</v>
      </c>
      <c r="I134" s="9">
        <v>33.06</v>
      </c>
      <c r="J134" s="9">
        <v>34.16206515999998</v>
      </c>
      <c r="K134" s="9">
        <v>33.08041044999999</v>
      </c>
      <c r="L134" s="9">
        <v>34.10729488</v>
      </c>
      <c r="M134" s="9">
        <v>36.060402690000004</v>
      </c>
      <c r="N134" s="9">
        <v>36.83093381</v>
      </c>
      <c r="O134" s="11">
        <f>SUM(C134:N134)</f>
        <v>390.76640111999995</v>
      </c>
    </row>
    <row r="135" spans="2:15" ht="14.25">
      <c r="B135" s="12" t="s">
        <v>16</v>
      </c>
      <c r="C135" s="9">
        <v>98.55100614000001</v>
      </c>
      <c r="D135" s="21">
        <v>432.0024569500002</v>
      </c>
      <c r="E135" s="29">
        <v>260.04148353000005</v>
      </c>
      <c r="F135" s="9">
        <v>106.36982575999987</v>
      </c>
      <c r="G135" s="30">
        <v>452.43596514000035</v>
      </c>
      <c r="H135" s="29">
        <v>279.77</v>
      </c>
      <c r="I135" s="9">
        <v>282.2</v>
      </c>
      <c r="J135" s="9">
        <v>278.2997529600002</v>
      </c>
      <c r="K135" s="9">
        <v>278.50596413000005</v>
      </c>
      <c r="L135" s="9">
        <v>239.1034249699999</v>
      </c>
      <c r="M135" s="9">
        <v>164.4526979099998</v>
      </c>
      <c r="N135" s="9">
        <v>235.40716748000014</v>
      </c>
      <c r="O135" s="9">
        <f>SUM(C135:N135)</f>
        <v>3107.1397449700007</v>
      </c>
    </row>
    <row r="136" spans="2:15" ht="14.25">
      <c r="B136" s="12" t="s">
        <v>17</v>
      </c>
      <c r="C136" s="9">
        <v>765.1633723599998</v>
      </c>
      <c r="D136" s="21">
        <v>539.1359883600006</v>
      </c>
      <c r="E136" s="29">
        <v>781.7463731500001</v>
      </c>
      <c r="F136" s="9">
        <v>731.4370921199998</v>
      </c>
      <c r="G136" s="30">
        <v>947.3522037900002</v>
      </c>
      <c r="H136" s="29">
        <v>722.89</v>
      </c>
      <c r="I136" s="9">
        <v>855.58</v>
      </c>
      <c r="J136" s="9">
        <v>785.7484441099998</v>
      </c>
      <c r="K136" s="9">
        <v>796.7753614199984</v>
      </c>
      <c r="L136" s="9">
        <v>825.4657812599996</v>
      </c>
      <c r="M136" s="9">
        <v>778.98924565</v>
      </c>
      <c r="N136" s="9">
        <v>783.5956962700011</v>
      </c>
      <c r="O136" s="9">
        <f>SUM(C136:N136)</f>
        <v>9313.87955849</v>
      </c>
    </row>
    <row r="137" spans="2:15" ht="14.25">
      <c r="B137" s="12" t="s">
        <v>18</v>
      </c>
      <c r="C137" s="9">
        <v>244.11986956999812</v>
      </c>
      <c r="D137" s="21">
        <v>207.4281571799993</v>
      </c>
      <c r="E137" s="29">
        <v>244.68961114000004</v>
      </c>
      <c r="F137" s="9">
        <v>244.98694053999907</v>
      </c>
      <c r="G137" s="30">
        <v>268.93214929999795</v>
      </c>
      <c r="H137" s="29">
        <v>249.98</v>
      </c>
      <c r="I137" s="9">
        <v>287.98</v>
      </c>
      <c r="J137" s="9">
        <v>272.154029959999</v>
      </c>
      <c r="K137" s="9">
        <v>274.2244808499998</v>
      </c>
      <c r="L137" s="9">
        <v>310.69973622999885</v>
      </c>
      <c r="M137" s="9">
        <v>291.895233379997</v>
      </c>
      <c r="N137" s="9">
        <v>302.5816647800001</v>
      </c>
      <c r="O137" s="9">
        <f>SUM(C137:N137)</f>
        <v>3199.6718729299896</v>
      </c>
    </row>
    <row r="138" spans="2:15" ht="15" thickBot="1">
      <c r="B138" s="13" t="s">
        <v>19</v>
      </c>
      <c r="C138" s="14">
        <v>739.4792134799995</v>
      </c>
      <c r="D138" s="14">
        <v>645.9995405299999</v>
      </c>
      <c r="E138" s="28">
        <v>703.4614200599996</v>
      </c>
      <c r="F138" s="14">
        <v>692.9439032500252</v>
      </c>
      <c r="G138" s="27">
        <v>750.5015865300036</v>
      </c>
      <c r="H138" s="28">
        <v>771.58</v>
      </c>
      <c r="I138" s="14">
        <v>823.74</v>
      </c>
      <c r="J138" s="14">
        <v>872.4359766399953</v>
      </c>
      <c r="K138" s="14">
        <v>848.5599628300128</v>
      </c>
      <c r="L138" s="14">
        <v>943.1268811100103</v>
      </c>
      <c r="M138" s="14">
        <v>852.1332794800084</v>
      </c>
      <c r="N138" s="14">
        <v>913.2617218000329</v>
      </c>
      <c r="O138" s="14">
        <f>SUM(C138:N138)</f>
        <v>9557.223485710087</v>
      </c>
    </row>
    <row r="139" spans="2:15" ht="15" thickBot="1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thickBot="1">
      <c r="B140" s="18" t="s">
        <v>20</v>
      </c>
      <c r="C140" s="19">
        <f aca="true" t="shared" si="9" ref="C140:H140">SUM(C134:C138)</f>
        <v>1875.1067421499974</v>
      </c>
      <c r="D140" s="19">
        <f t="shared" si="9"/>
        <v>1854.40218797</v>
      </c>
      <c r="E140" s="19">
        <f t="shared" si="9"/>
        <v>2019.94803641</v>
      </c>
      <c r="F140" s="19">
        <f t="shared" si="9"/>
        <v>1808.5740867000238</v>
      </c>
      <c r="G140" s="19">
        <f t="shared" si="9"/>
        <v>2439.772399780002</v>
      </c>
      <c r="H140" s="19">
        <f t="shared" si="9"/>
        <v>2066.66</v>
      </c>
      <c r="I140" s="19">
        <f aca="true" t="shared" si="10" ref="I140:O140">SUM(I134:I138)</f>
        <v>2282.5600000000004</v>
      </c>
      <c r="J140" s="19">
        <f t="shared" si="10"/>
        <v>2242.800268829994</v>
      </c>
      <c r="K140" s="19">
        <f t="shared" si="10"/>
        <v>2231.146179680011</v>
      </c>
      <c r="L140" s="19">
        <f t="shared" si="10"/>
        <v>2352.503118450009</v>
      </c>
      <c r="M140" s="19">
        <f t="shared" si="10"/>
        <v>2123.530859110005</v>
      </c>
      <c r="N140" s="19">
        <f t="shared" si="10"/>
        <v>2271.677184140034</v>
      </c>
      <c r="O140" s="19">
        <f t="shared" si="10"/>
        <v>25568.68106322008</v>
      </c>
    </row>
    <row r="141" ht="15" customHeight="1"/>
    <row r="142" ht="15" customHeight="1"/>
    <row r="143" ht="15" customHeight="1"/>
    <row r="144" spans="2:15" ht="20.25">
      <c r="B144" s="65" t="s">
        <v>40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2:15" ht="18">
      <c r="B145" s="66" t="s">
        <v>30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2:15" ht="16.5" thickBot="1">
      <c r="B146" s="23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ht="15.75" thickBot="1">
      <c r="B147" s="4" t="s">
        <v>1</v>
      </c>
      <c r="C147" s="5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6" t="s">
        <v>11</v>
      </c>
      <c r="M147" s="6" t="s">
        <v>12</v>
      </c>
      <c r="N147" s="6" t="s">
        <v>13</v>
      </c>
      <c r="O147" s="7" t="s">
        <v>14</v>
      </c>
    </row>
    <row r="148" spans="2:15" ht="14.25">
      <c r="B148" s="8" t="s">
        <v>15</v>
      </c>
      <c r="C148" s="9">
        <v>36.40964096000001</v>
      </c>
      <c r="D148" s="21">
        <v>37.217242039999995</v>
      </c>
      <c r="E148" s="29">
        <v>37.27619895000001</v>
      </c>
      <c r="F148" s="11">
        <v>37.28245627</v>
      </c>
      <c r="G148" s="30">
        <v>36.22576802999998</v>
      </c>
      <c r="H148" s="29">
        <v>35.350136360000015</v>
      </c>
      <c r="I148" s="9">
        <v>35.98496721</v>
      </c>
      <c r="J148" s="9">
        <v>24.11200815</v>
      </c>
      <c r="K148" s="9">
        <v>24.498316780000014</v>
      </c>
      <c r="L148" s="9">
        <v>37.309851789999996</v>
      </c>
      <c r="M148" s="9">
        <v>32.71317052</v>
      </c>
      <c r="N148" s="9">
        <v>34.995361270000004</v>
      </c>
      <c r="O148" s="11">
        <f>SUM(C148:N148)</f>
        <v>409.37511833</v>
      </c>
    </row>
    <row r="149" spans="2:15" ht="14.25">
      <c r="B149" s="12" t="s">
        <v>16</v>
      </c>
      <c r="C149" s="9">
        <v>271.62225725000013</v>
      </c>
      <c r="D149" s="21">
        <v>269.7699152200001</v>
      </c>
      <c r="E149" s="29">
        <v>240.63320058000042</v>
      </c>
      <c r="F149" s="9">
        <v>245.2107911400001</v>
      </c>
      <c r="G149" s="30">
        <v>340.0963129999993</v>
      </c>
      <c r="H149" s="29">
        <v>289.53803712999996</v>
      </c>
      <c r="I149" s="9">
        <v>319.10228096999975</v>
      </c>
      <c r="J149" s="9">
        <v>197.86918875</v>
      </c>
      <c r="K149" s="9">
        <v>205.40001154000032</v>
      </c>
      <c r="L149" s="9">
        <v>233.14341943998284</v>
      </c>
      <c r="M149" s="9">
        <v>131.83206499</v>
      </c>
      <c r="N149" s="9">
        <v>140.76267948000012</v>
      </c>
      <c r="O149" s="9">
        <f>SUM(C149:N149)</f>
        <v>2884.9801594899836</v>
      </c>
    </row>
    <row r="150" spans="2:15" ht="14.25">
      <c r="B150" s="12" t="s">
        <v>17</v>
      </c>
      <c r="C150" s="9">
        <v>766.6632103199997</v>
      </c>
      <c r="D150" s="21">
        <v>661.6435433599995</v>
      </c>
      <c r="E150" s="29">
        <v>713.0638231499986</v>
      </c>
      <c r="F150" s="9">
        <v>729.9724813300006</v>
      </c>
      <c r="G150" s="30">
        <v>816.1310748900008</v>
      </c>
      <c r="H150" s="29">
        <v>682.34493426</v>
      </c>
      <c r="I150" s="9">
        <v>862.219277640001</v>
      </c>
      <c r="J150" s="9">
        <v>683.56397547</v>
      </c>
      <c r="K150" s="9">
        <v>675.6500321700024</v>
      </c>
      <c r="L150" s="9">
        <v>809.0652405200008</v>
      </c>
      <c r="M150" s="9">
        <v>645.0902401099995</v>
      </c>
      <c r="N150" s="9">
        <v>857.8901025099985</v>
      </c>
      <c r="O150" s="9">
        <f>SUM(C150:N150)</f>
        <v>8903.297935730001</v>
      </c>
    </row>
    <row r="151" spans="2:15" ht="14.25">
      <c r="B151" s="12" t="s">
        <v>18</v>
      </c>
      <c r="C151" s="9">
        <v>279.15864715999834</v>
      </c>
      <c r="D151" s="21">
        <v>233.68826098999742</v>
      </c>
      <c r="E151" s="29">
        <v>293.5019043799987</v>
      </c>
      <c r="F151" s="9">
        <v>274.744140889998</v>
      </c>
      <c r="G151" s="30">
        <v>307.5057322799975</v>
      </c>
      <c r="H151" s="29">
        <v>274.992956779997</v>
      </c>
      <c r="I151" s="9">
        <v>337.88846226999846</v>
      </c>
      <c r="J151" s="9">
        <v>255.81859428999672</v>
      </c>
      <c r="K151" s="9">
        <v>272.9590247900004</v>
      </c>
      <c r="L151" s="9">
        <v>346.2718446900004</v>
      </c>
      <c r="M151" s="9">
        <v>313.00423466999933</v>
      </c>
      <c r="N151" s="9">
        <v>370.8553452299957</v>
      </c>
      <c r="O151" s="9">
        <f>SUM(C151:N151)</f>
        <v>3560.389148419978</v>
      </c>
    </row>
    <row r="152" spans="2:15" ht="15" thickBot="1">
      <c r="B152" s="13" t="s">
        <v>19</v>
      </c>
      <c r="C152" s="14">
        <v>803.3044945900132</v>
      </c>
      <c r="D152" s="14">
        <v>707.7714269900009</v>
      </c>
      <c r="E152" s="28">
        <v>822.7694328300155</v>
      </c>
      <c r="F152" s="14">
        <v>774.9099906600328</v>
      </c>
      <c r="G152" s="27">
        <v>876.9125963600329</v>
      </c>
      <c r="H152" s="28">
        <v>800.3598110100276</v>
      </c>
      <c r="I152" s="14">
        <v>966.5045352200519</v>
      </c>
      <c r="J152" s="14">
        <v>719.55334751004</v>
      </c>
      <c r="K152" s="14">
        <v>736.5521739100636</v>
      </c>
      <c r="L152" s="14">
        <v>938.4647000600022</v>
      </c>
      <c r="M152" s="14">
        <v>829.9339475600041</v>
      </c>
      <c r="N152" s="14">
        <v>961.6191369100507</v>
      </c>
      <c r="O152" s="14">
        <f>SUM(C152:N152)</f>
        <v>9938.655593610336</v>
      </c>
    </row>
    <row r="153" spans="2:15" ht="15" thickBot="1"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thickBot="1">
      <c r="B154" s="18" t="s">
        <v>20</v>
      </c>
      <c r="C154" s="19">
        <f aca="true" t="shared" si="11" ref="C154:H154">SUM(C148:C152)</f>
        <v>2157.158250280011</v>
      </c>
      <c r="D154" s="19">
        <f t="shared" si="11"/>
        <v>1910.0903885999978</v>
      </c>
      <c r="E154" s="19">
        <f t="shared" si="11"/>
        <v>2107.244559890013</v>
      </c>
      <c r="F154" s="19">
        <f t="shared" si="11"/>
        <v>2062.1198602900313</v>
      </c>
      <c r="G154" s="19">
        <f t="shared" si="11"/>
        <v>2376.8714845600307</v>
      </c>
      <c r="H154" s="19">
        <f t="shared" si="11"/>
        <v>2082.5858755400245</v>
      </c>
      <c r="I154" s="19">
        <f aca="true" t="shared" si="12" ref="I154:N154">SUM(I148:I152)</f>
        <v>2521.699523310051</v>
      </c>
      <c r="J154" s="19">
        <f t="shared" si="12"/>
        <v>1880.9171141700367</v>
      </c>
      <c r="K154" s="19">
        <f t="shared" si="12"/>
        <v>1915.059559190067</v>
      </c>
      <c r="L154" s="19">
        <f t="shared" si="12"/>
        <v>2364.255056499986</v>
      </c>
      <c r="M154" s="19">
        <f t="shared" si="12"/>
        <v>1952.573657850003</v>
      </c>
      <c r="N154" s="19">
        <f t="shared" si="12"/>
        <v>2366.122625400045</v>
      </c>
      <c r="O154" s="19">
        <f>SUM(O148:O152)</f>
        <v>25696.697955580297</v>
      </c>
    </row>
    <row r="155" ht="15" customHeight="1"/>
    <row r="156" ht="15" customHeight="1"/>
    <row r="157" ht="15" customHeight="1"/>
    <row r="158" spans="2:15" ht="20.25">
      <c r="B158" s="65" t="s">
        <v>40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spans="2:15" ht="18">
      <c r="B159" s="66" t="s">
        <v>38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2:15" ht="16.5" thickBot="1">
      <c r="B160" s="23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ht="15.75" thickBot="1">
      <c r="B161" s="4" t="s">
        <v>1</v>
      </c>
      <c r="C161" s="5" t="s">
        <v>2</v>
      </c>
      <c r="D161" s="6" t="s">
        <v>3</v>
      </c>
      <c r="E161" s="6" t="s">
        <v>4</v>
      </c>
      <c r="F161" s="6" t="s">
        <v>5</v>
      </c>
      <c r="G161" s="6" t="s">
        <v>6</v>
      </c>
      <c r="H161" s="6" t="s">
        <v>7</v>
      </c>
      <c r="I161" s="6" t="s">
        <v>8</v>
      </c>
      <c r="J161" s="6" t="s">
        <v>9</v>
      </c>
      <c r="K161" s="6" t="s">
        <v>10</v>
      </c>
      <c r="L161" s="6" t="s">
        <v>11</v>
      </c>
      <c r="M161" s="6" t="s">
        <v>12</v>
      </c>
      <c r="N161" s="6" t="s">
        <v>13</v>
      </c>
      <c r="O161" s="7" t="s">
        <v>14</v>
      </c>
    </row>
    <row r="162" spans="2:15" ht="14.25">
      <c r="B162" s="8" t="s">
        <v>15</v>
      </c>
      <c r="C162" s="9">
        <v>33.34840167999999</v>
      </c>
      <c r="D162" s="21">
        <v>34.73445184</v>
      </c>
      <c r="E162" s="29">
        <v>37.32547476999999</v>
      </c>
      <c r="F162" s="11">
        <v>36.261481010000004</v>
      </c>
      <c r="G162" s="30">
        <v>35.03804958</v>
      </c>
      <c r="H162" s="29">
        <v>34.76728184</v>
      </c>
      <c r="I162" s="9">
        <v>36.02159625000001</v>
      </c>
      <c r="J162" s="9">
        <v>36.08670768000005</v>
      </c>
      <c r="K162" s="9">
        <v>35.078777660000014</v>
      </c>
      <c r="L162" s="9">
        <v>35.47</v>
      </c>
      <c r="M162" s="9"/>
      <c r="N162" s="9"/>
      <c r="O162" s="11">
        <f>SUM(C162:N162)</f>
        <v>354.1322223100001</v>
      </c>
    </row>
    <row r="163" spans="2:15" ht="14.25">
      <c r="B163" s="12" t="s">
        <v>16</v>
      </c>
      <c r="C163" s="9">
        <v>256.78179602000023</v>
      </c>
      <c r="D163" s="21">
        <v>534.4181162800013</v>
      </c>
      <c r="E163" s="29">
        <v>287.94750918</v>
      </c>
      <c r="F163" s="9">
        <v>280.91570743999984</v>
      </c>
      <c r="G163" s="30">
        <v>285.74988519000016</v>
      </c>
      <c r="H163" s="29">
        <v>316.97168378999993</v>
      </c>
      <c r="I163" s="9">
        <v>305.15246606</v>
      </c>
      <c r="J163" s="9">
        <v>310.2874417699999</v>
      </c>
      <c r="K163" s="9">
        <v>301.49035429000025</v>
      </c>
      <c r="L163" s="9">
        <v>103.38</v>
      </c>
      <c r="M163" s="9"/>
      <c r="N163" s="9"/>
      <c r="O163" s="9">
        <f>SUM(C163:N163)</f>
        <v>2983.0949600200015</v>
      </c>
    </row>
    <row r="164" spans="2:15" ht="14.25">
      <c r="B164" s="12" t="s">
        <v>17</v>
      </c>
      <c r="C164" s="9">
        <v>671.0364386800004</v>
      </c>
      <c r="D164" s="21">
        <v>634.0292074899986</v>
      </c>
      <c r="E164" s="29">
        <v>752.99079206</v>
      </c>
      <c r="F164" s="9">
        <v>613.1883254100001</v>
      </c>
      <c r="G164" s="30">
        <v>680.5628872200015</v>
      </c>
      <c r="H164" s="29">
        <v>687.5275681699992</v>
      </c>
      <c r="I164" s="9">
        <v>802.3362694099997</v>
      </c>
      <c r="J164" s="9">
        <v>725.0250194599997</v>
      </c>
      <c r="K164" s="9">
        <v>682.5797706200019</v>
      </c>
      <c r="L164" s="9">
        <v>763.21</v>
      </c>
      <c r="M164" s="9"/>
      <c r="N164" s="9"/>
      <c r="O164" s="9">
        <f>SUM(C164:N164)</f>
        <v>7012.48627852</v>
      </c>
    </row>
    <row r="165" spans="2:15" ht="14.25">
      <c r="B165" s="12" t="s">
        <v>18</v>
      </c>
      <c r="C165" s="9">
        <v>300.7229596999972</v>
      </c>
      <c r="D165" s="21">
        <v>278.7554280399976</v>
      </c>
      <c r="E165" s="29">
        <v>333.39187405</v>
      </c>
      <c r="F165" s="9">
        <v>298.96923635999735</v>
      </c>
      <c r="G165" s="30">
        <v>322.0109503799969</v>
      </c>
      <c r="H165" s="29">
        <v>333.33911337999564</v>
      </c>
      <c r="I165" s="9">
        <v>362.5572825799979</v>
      </c>
      <c r="J165" s="9">
        <v>355.0507237999958</v>
      </c>
      <c r="K165" s="9">
        <v>351.5526050199955</v>
      </c>
      <c r="L165" s="9">
        <v>388.67</v>
      </c>
      <c r="M165" s="9"/>
      <c r="N165" s="9"/>
      <c r="O165" s="9">
        <f>SUM(C165:N165)</f>
        <v>3325.0201733099743</v>
      </c>
    </row>
    <row r="166" spans="2:15" ht="15" thickBot="1">
      <c r="B166" s="13" t="s">
        <v>19</v>
      </c>
      <c r="C166" s="14">
        <v>767.6265862200358</v>
      </c>
      <c r="D166" s="14">
        <v>716.1623666900383</v>
      </c>
      <c r="E166" s="28">
        <v>795.1131833</v>
      </c>
      <c r="F166" s="14">
        <v>748.9675254800276</v>
      </c>
      <c r="G166" s="27">
        <v>823.8841264800379</v>
      </c>
      <c r="H166" s="28">
        <v>882.5368545700459</v>
      </c>
      <c r="I166" s="14">
        <v>970.9794168900432</v>
      </c>
      <c r="J166" s="14">
        <v>942.9328992300777</v>
      </c>
      <c r="K166" s="14">
        <v>979.499973570091</v>
      </c>
      <c r="L166" s="14">
        <v>1046.48</v>
      </c>
      <c r="M166" s="14"/>
      <c r="N166" s="14"/>
      <c r="O166" s="14">
        <f>SUM(C166:N166)</f>
        <v>8674.182932430398</v>
      </c>
    </row>
    <row r="167" spans="2:15" ht="15" thickBot="1"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thickBot="1">
      <c r="B168" s="18" t="s">
        <v>20</v>
      </c>
      <c r="C168" s="19">
        <f aca="true" t="shared" si="13" ref="C168:H168">SUM(C162:C166)</f>
        <v>2029.5161823000335</v>
      </c>
      <c r="D168" s="19">
        <f t="shared" si="13"/>
        <v>2198.099570340036</v>
      </c>
      <c r="E168" s="19">
        <f t="shared" si="13"/>
        <v>2206.76883336</v>
      </c>
      <c r="F168" s="19">
        <f t="shared" si="13"/>
        <v>1978.302275700025</v>
      </c>
      <c r="G168" s="19">
        <f t="shared" si="13"/>
        <v>2147.2458988500366</v>
      </c>
      <c r="H168" s="19">
        <f t="shared" si="13"/>
        <v>2255.1425017500405</v>
      </c>
      <c r="I168" s="19">
        <f aca="true" t="shared" si="14" ref="I168:N168">SUM(I162:I166)</f>
        <v>2477.047031190041</v>
      </c>
      <c r="J168" s="19">
        <f t="shared" si="14"/>
        <v>2369.382791940073</v>
      </c>
      <c r="K168" s="19">
        <f t="shared" si="14"/>
        <v>2350.2014811600884</v>
      </c>
      <c r="L168" s="19">
        <f t="shared" si="14"/>
        <v>2337.21</v>
      </c>
      <c r="M168" s="19">
        <f t="shared" si="14"/>
        <v>0</v>
      </c>
      <c r="N168" s="19">
        <f t="shared" si="14"/>
        <v>0</v>
      </c>
      <c r="O168" s="19">
        <f>SUM(O162:O166)</f>
        <v>22348.916566590375</v>
      </c>
    </row>
    <row r="169" ht="15" customHeight="1"/>
    <row r="170" ht="15" customHeight="1"/>
    <row r="171" ht="15" customHeight="1"/>
  </sheetData>
  <sheetProtection/>
  <mergeCells count="24">
    <mergeCell ref="B88:O88"/>
    <mergeCell ref="B89:O89"/>
    <mergeCell ref="B130:O130"/>
    <mergeCell ref="B131:O131"/>
    <mergeCell ref="B116:O116"/>
    <mergeCell ref="B117:O117"/>
    <mergeCell ref="B102:O102"/>
    <mergeCell ref="B103:O103"/>
    <mergeCell ref="B46:O46"/>
    <mergeCell ref="B47:O47"/>
    <mergeCell ref="B32:O32"/>
    <mergeCell ref="B33:O33"/>
    <mergeCell ref="B74:O74"/>
    <mergeCell ref="B75:O75"/>
    <mergeCell ref="B158:O158"/>
    <mergeCell ref="B159:O159"/>
    <mergeCell ref="B144:O144"/>
    <mergeCell ref="B145:O145"/>
    <mergeCell ref="B4:O4"/>
    <mergeCell ref="B5:O5"/>
    <mergeCell ref="B60:O60"/>
    <mergeCell ref="B61:O61"/>
    <mergeCell ref="B18:O18"/>
    <mergeCell ref="B19:O19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S180"/>
  <sheetViews>
    <sheetView zoomScale="80" zoomScaleNormal="80" zoomScalePageLayoutView="0" workbookViewId="0" topLeftCell="A165">
      <selection activeCell="L180" sqref="L180"/>
    </sheetView>
  </sheetViews>
  <sheetFormatPr defaultColWidth="9.140625" defaultRowHeight="12.75"/>
  <cols>
    <col min="1" max="1" width="11.421875" style="0" customWidth="1"/>
    <col min="2" max="2" width="17.8515625" style="0" customWidth="1"/>
    <col min="3" max="5" width="11.421875" style="0" customWidth="1"/>
    <col min="6" max="6" width="12.28125" style="0" customWidth="1"/>
    <col min="7" max="16384" width="11.421875" style="0" customWidth="1"/>
  </cols>
  <sheetData>
    <row r="1" ht="15" customHeight="1"/>
    <row r="2" ht="15" customHeight="1"/>
    <row r="3" ht="15" customHeight="1"/>
    <row r="4" spans="2:15" ht="20.25">
      <c r="B4" s="65" t="s">
        <v>41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ht="18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7" t="s">
        <v>14</v>
      </c>
    </row>
    <row r="8" spans="2:15" ht="14.25">
      <c r="B8" s="8" t="s">
        <v>15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1">
        <f>SUM(C8:N8)</f>
        <v>0</v>
      </c>
    </row>
    <row r="9" spans="2:15" ht="14.25">
      <c r="B9" s="12" t="s">
        <v>18</v>
      </c>
      <c r="C9" s="9">
        <v>53.385320279999995</v>
      </c>
      <c r="D9" s="9">
        <v>58.21846929</v>
      </c>
      <c r="E9" s="9">
        <v>82.16679544</v>
      </c>
      <c r="F9" s="9">
        <v>79.51870788</v>
      </c>
      <c r="G9" s="9">
        <v>90.30276751999999</v>
      </c>
      <c r="H9" s="9">
        <v>92.81720858</v>
      </c>
      <c r="I9" s="9">
        <v>84.69903185</v>
      </c>
      <c r="J9" s="9">
        <v>78.04217562</v>
      </c>
      <c r="K9" s="9">
        <v>68.95226533999998</v>
      </c>
      <c r="L9" s="9">
        <v>82.53511252</v>
      </c>
      <c r="M9" s="9">
        <v>89.55918055999997</v>
      </c>
      <c r="N9" s="9">
        <v>88.17373328</v>
      </c>
      <c r="O9" s="9">
        <f>SUM(C9:N9)</f>
        <v>948.3707681599998</v>
      </c>
    </row>
    <row r="10" spans="2:15" ht="14.25">
      <c r="B10" s="12" t="s">
        <v>16</v>
      </c>
      <c r="C10" s="9">
        <v>6.781944389999999</v>
      </c>
      <c r="D10" s="9">
        <v>6.3339965</v>
      </c>
      <c r="E10" s="9">
        <v>13.81296883</v>
      </c>
      <c r="F10" s="9">
        <v>16.489661239999997</v>
      </c>
      <c r="G10" s="9">
        <v>11.653517169999999</v>
      </c>
      <c r="H10" s="9">
        <v>18.032097500000003</v>
      </c>
      <c r="I10" s="9">
        <v>10.03184929</v>
      </c>
      <c r="J10" s="9">
        <v>11.653235700000003</v>
      </c>
      <c r="K10" s="9">
        <v>8.13373726</v>
      </c>
      <c r="L10" s="9">
        <v>14.492879630000001</v>
      </c>
      <c r="M10" s="9">
        <v>14.667385409999998</v>
      </c>
      <c r="N10" s="9">
        <v>23.776586090000002</v>
      </c>
      <c r="O10" s="9">
        <f>SUM(C10:N10)</f>
        <v>155.85985901</v>
      </c>
    </row>
    <row r="11" spans="2:15" ht="14.25">
      <c r="B11" s="12" t="s">
        <v>17</v>
      </c>
      <c r="C11" s="9">
        <v>215.41461945999998</v>
      </c>
      <c r="D11" s="9">
        <v>231.84256405000002</v>
      </c>
      <c r="E11" s="9">
        <v>330.3502615599999</v>
      </c>
      <c r="F11" s="9">
        <v>364.14305523</v>
      </c>
      <c r="G11" s="9">
        <v>344.06895665</v>
      </c>
      <c r="H11" s="9">
        <v>351.43635066999997</v>
      </c>
      <c r="I11" s="9">
        <v>296.80528786</v>
      </c>
      <c r="J11" s="9">
        <v>282.24885125</v>
      </c>
      <c r="K11" s="9">
        <v>258.56647640000006</v>
      </c>
      <c r="L11" s="9">
        <v>325.99641328999996</v>
      </c>
      <c r="M11" s="9">
        <v>382.28426334</v>
      </c>
      <c r="N11" s="9">
        <v>359.7763912500001</v>
      </c>
      <c r="O11" s="9">
        <f>SUM(C11:N11)</f>
        <v>3742.93349101</v>
      </c>
    </row>
    <row r="12" spans="2:15" ht="15" thickBot="1">
      <c r="B12" s="13" t="s">
        <v>19</v>
      </c>
      <c r="C12" s="14">
        <v>118.25691717000002</v>
      </c>
      <c r="D12" s="14">
        <v>121.88539726999998</v>
      </c>
      <c r="E12" s="14">
        <v>162.76200099000002</v>
      </c>
      <c r="F12" s="14">
        <v>140.77768182000003</v>
      </c>
      <c r="G12" s="14">
        <v>161.68470032999997</v>
      </c>
      <c r="H12" s="14">
        <v>170.69430469000002</v>
      </c>
      <c r="I12" s="14">
        <v>167.28956807000003</v>
      </c>
      <c r="J12" s="14">
        <v>154.93083352000002</v>
      </c>
      <c r="K12" s="14">
        <v>137.39239958</v>
      </c>
      <c r="L12" s="14">
        <v>165.01819917999998</v>
      </c>
      <c r="M12" s="14">
        <v>168.94817179000006</v>
      </c>
      <c r="N12" s="14">
        <v>169.10462901000002</v>
      </c>
      <c r="O12" s="14">
        <f>SUM(C12:N12)</f>
        <v>1838.7448034200004</v>
      </c>
    </row>
    <row r="13" spans="2:15" ht="15" thickBo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20</v>
      </c>
      <c r="C14" s="19">
        <f aca="true" t="shared" si="0" ref="C14:O14">SUM(C8:C12)</f>
        <v>393.8388013</v>
      </c>
      <c r="D14" s="19">
        <f t="shared" si="0"/>
        <v>418.28042711</v>
      </c>
      <c r="E14" s="19">
        <f t="shared" si="0"/>
        <v>589.09202682</v>
      </c>
      <c r="F14" s="19">
        <f t="shared" si="0"/>
        <v>600.9291061700001</v>
      </c>
      <c r="G14" s="19">
        <f t="shared" si="0"/>
        <v>607.7099416699999</v>
      </c>
      <c r="H14" s="19">
        <f t="shared" si="0"/>
        <v>632.97996144</v>
      </c>
      <c r="I14" s="19">
        <f t="shared" si="0"/>
        <v>558.8257370700001</v>
      </c>
      <c r="J14" s="19">
        <f t="shared" si="0"/>
        <v>526.8750960899999</v>
      </c>
      <c r="K14" s="19">
        <f t="shared" si="0"/>
        <v>473.04487858000005</v>
      </c>
      <c r="L14" s="19">
        <f t="shared" si="0"/>
        <v>588.0426046199999</v>
      </c>
      <c r="M14" s="19">
        <f t="shared" si="0"/>
        <v>655.4590011</v>
      </c>
      <c r="N14" s="19">
        <f t="shared" si="0"/>
        <v>640.8313396300001</v>
      </c>
      <c r="O14" s="19">
        <f t="shared" si="0"/>
        <v>6685.9089216</v>
      </c>
    </row>
    <row r="15" ht="15" customHeight="1"/>
    <row r="16" ht="15" customHeight="1"/>
    <row r="17" ht="15" customHeight="1"/>
    <row r="18" spans="2:15" ht="20.25">
      <c r="B18" s="65" t="s">
        <v>41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2:15" ht="18">
      <c r="B19" s="66" t="s">
        <v>21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ht="13.5" thickBot="1"/>
    <row r="21" spans="2:15" ht="15.75" thickBot="1">
      <c r="B21" s="4" t="s">
        <v>1</v>
      </c>
      <c r="C21" s="5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6" t="s">
        <v>13</v>
      </c>
      <c r="O21" s="7" t="s">
        <v>14</v>
      </c>
    </row>
    <row r="22" spans="2:15" ht="14.25">
      <c r="B22" s="8" t="s">
        <v>15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1">
        <f>SUM(C22:N22)</f>
        <v>0</v>
      </c>
    </row>
    <row r="23" spans="2:15" ht="14.25">
      <c r="B23" s="12" t="s">
        <v>18</v>
      </c>
      <c r="C23" s="9">
        <v>89.37173797</v>
      </c>
      <c r="D23" s="9">
        <v>91.05521653000001</v>
      </c>
      <c r="E23" s="9">
        <v>103.76099909000001</v>
      </c>
      <c r="F23" s="9">
        <v>153.31497552999997</v>
      </c>
      <c r="G23" s="9">
        <v>95.83304564</v>
      </c>
      <c r="H23" s="9">
        <v>99.42604904000001</v>
      </c>
      <c r="I23" s="9">
        <v>102.51889049000002</v>
      </c>
      <c r="J23" s="9">
        <v>146.64253868999998</v>
      </c>
      <c r="K23" s="9">
        <v>124.87953328000002</v>
      </c>
      <c r="L23" s="9">
        <v>114.52137834</v>
      </c>
      <c r="M23" s="9">
        <v>110.13311873999999</v>
      </c>
      <c r="N23" s="9">
        <v>288.89446709000003</v>
      </c>
      <c r="O23" s="9">
        <f>SUM(C23:N23)</f>
        <v>1520.3519504299998</v>
      </c>
    </row>
    <row r="24" spans="2:15" ht="14.25">
      <c r="B24" s="12" t="s">
        <v>16</v>
      </c>
      <c r="C24" s="9">
        <v>16.12432105</v>
      </c>
      <c r="D24" s="9">
        <v>16.937056279999993</v>
      </c>
      <c r="E24" s="9">
        <v>25.15869456</v>
      </c>
      <c r="F24" s="9">
        <v>789.70479652</v>
      </c>
      <c r="G24" s="9">
        <v>100.89305276000003</v>
      </c>
      <c r="H24" s="9">
        <v>191.47190045000002</v>
      </c>
      <c r="I24" s="9">
        <v>98.60597243</v>
      </c>
      <c r="J24" s="9">
        <v>95.83718223000001</v>
      </c>
      <c r="K24" s="9">
        <v>87.48900675999998</v>
      </c>
      <c r="L24" s="9">
        <v>95.77897070000003</v>
      </c>
      <c r="M24" s="9">
        <v>93.97234458999999</v>
      </c>
      <c r="N24" s="9">
        <v>92.87431439999997</v>
      </c>
      <c r="O24" s="9">
        <f>SUM(C24:N24)</f>
        <v>1704.84761273</v>
      </c>
    </row>
    <row r="25" spans="2:15" ht="14.25">
      <c r="B25" s="12" t="s">
        <v>17</v>
      </c>
      <c r="C25" s="9">
        <v>311.88588936</v>
      </c>
      <c r="D25" s="9">
        <v>287.00177771999995</v>
      </c>
      <c r="E25" s="9">
        <v>267.84650586999993</v>
      </c>
      <c r="F25" s="9">
        <v>292.77221596999993</v>
      </c>
      <c r="G25" s="9">
        <v>302.82749765999995</v>
      </c>
      <c r="H25" s="9">
        <v>300.69247933</v>
      </c>
      <c r="I25" s="9">
        <v>312.57533624999996</v>
      </c>
      <c r="J25" s="9">
        <v>274.65642232</v>
      </c>
      <c r="K25" s="9">
        <v>261.78810801</v>
      </c>
      <c r="L25" s="9">
        <v>286.54377498</v>
      </c>
      <c r="M25" s="9">
        <v>286.15895081</v>
      </c>
      <c r="N25" s="9">
        <v>309.83099608</v>
      </c>
      <c r="O25" s="9">
        <f>SUM(C25:N25)</f>
        <v>3494.5799543599996</v>
      </c>
    </row>
    <row r="26" spans="2:15" ht="15" thickBot="1">
      <c r="B26" s="13" t="s">
        <v>19</v>
      </c>
      <c r="C26" s="14">
        <v>157.88726598</v>
      </c>
      <c r="D26" s="14">
        <v>159.94305989000003</v>
      </c>
      <c r="E26" s="14">
        <v>156.50604669</v>
      </c>
      <c r="F26" s="14">
        <v>165.19906346000002</v>
      </c>
      <c r="G26" s="14">
        <v>175.18496735999994</v>
      </c>
      <c r="H26" s="14">
        <v>179.00492024999997</v>
      </c>
      <c r="I26" s="14">
        <v>189.47140862999996</v>
      </c>
      <c r="J26" s="14">
        <v>200.15920963999997</v>
      </c>
      <c r="K26" s="14">
        <v>185.53209354000003</v>
      </c>
      <c r="L26" s="14">
        <v>202.13862870999998</v>
      </c>
      <c r="M26" s="14">
        <v>186.80151390000003</v>
      </c>
      <c r="N26" s="14">
        <v>192.20887952999996</v>
      </c>
      <c r="O26" s="14">
        <f>SUM(C26:N26)</f>
        <v>2150.03705758</v>
      </c>
    </row>
    <row r="27" spans="2:15" ht="1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20</v>
      </c>
      <c r="C28" s="19">
        <f aca="true" t="shared" si="1" ref="C28:O28">SUM(C22:C26)</f>
        <v>575.26921436</v>
      </c>
      <c r="D28" s="19">
        <f t="shared" si="1"/>
        <v>554.93711042</v>
      </c>
      <c r="E28" s="19">
        <f t="shared" si="1"/>
        <v>553.2722462099999</v>
      </c>
      <c r="F28" s="19">
        <f t="shared" si="1"/>
        <v>1400.9910514799997</v>
      </c>
      <c r="G28" s="19">
        <f t="shared" si="1"/>
        <v>674.7385634199999</v>
      </c>
      <c r="H28" s="19">
        <f t="shared" si="1"/>
        <v>770.59534907</v>
      </c>
      <c r="I28" s="19">
        <f t="shared" si="1"/>
        <v>703.1716077999998</v>
      </c>
      <c r="J28" s="19">
        <f t="shared" si="1"/>
        <v>717.2953528799999</v>
      </c>
      <c r="K28" s="19">
        <f t="shared" si="1"/>
        <v>659.68874159</v>
      </c>
      <c r="L28" s="19">
        <f t="shared" si="1"/>
        <v>698.98275273</v>
      </c>
      <c r="M28" s="19">
        <f t="shared" si="1"/>
        <v>677.06592804</v>
      </c>
      <c r="N28" s="19">
        <f t="shared" si="1"/>
        <v>883.8086571</v>
      </c>
      <c r="O28" s="19">
        <f t="shared" si="1"/>
        <v>8869.816575099998</v>
      </c>
    </row>
    <row r="29" ht="15" customHeight="1"/>
    <row r="30" ht="15" customHeight="1"/>
    <row r="31" ht="15" customHeight="1"/>
    <row r="32" spans="2:15" ht="20.25">
      <c r="B32" s="65" t="s">
        <v>41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15" ht="18">
      <c r="B33" s="66" t="s">
        <v>22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ht="13.5" thickBot="1"/>
    <row r="35" spans="2:15" ht="15.75" thickBot="1">
      <c r="B35" s="4" t="s">
        <v>1</v>
      </c>
      <c r="C35" s="5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6" t="s">
        <v>13</v>
      </c>
      <c r="O35" s="7" t="s">
        <v>14</v>
      </c>
    </row>
    <row r="36" spans="2:15" ht="14.25">
      <c r="B36" s="8" t="s">
        <v>15</v>
      </c>
      <c r="C36" s="9">
        <v>0</v>
      </c>
      <c r="D36" s="9">
        <v>0</v>
      </c>
      <c r="E36" s="9">
        <v>0.18715255</v>
      </c>
      <c r="F36" s="9">
        <v>0.15949669</v>
      </c>
      <c r="G36" s="9">
        <v>0.19248195</v>
      </c>
      <c r="H36" s="9">
        <v>0.25726202</v>
      </c>
      <c r="I36" s="9">
        <v>9.12103078</v>
      </c>
      <c r="J36" s="9">
        <v>3.04464383</v>
      </c>
      <c r="K36" s="9">
        <v>13.53045302</v>
      </c>
      <c r="L36" s="9">
        <v>0.53249585</v>
      </c>
      <c r="M36" s="9">
        <v>0.62174153</v>
      </c>
      <c r="N36" s="9">
        <v>8.488601699999998</v>
      </c>
      <c r="O36" s="11">
        <f>SUM(C36:N36)</f>
        <v>36.13535992</v>
      </c>
    </row>
    <row r="37" spans="2:15" ht="14.25">
      <c r="B37" s="12" t="s">
        <v>18</v>
      </c>
      <c r="C37" s="9">
        <v>113.40485807</v>
      </c>
      <c r="D37" s="9">
        <v>102.39748065</v>
      </c>
      <c r="E37" s="9">
        <v>112.27374259</v>
      </c>
      <c r="F37" s="9">
        <v>91.71414657</v>
      </c>
      <c r="G37" s="9">
        <v>114.77038034</v>
      </c>
      <c r="H37" s="9">
        <v>111.97651800000001</v>
      </c>
      <c r="I37" s="9">
        <v>122.850269</v>
      </c>
      <c r="J37" s="9">
        <v>94.42989163</v>
      </c>
      <c r="K37" s="9">
        <v>132.30801719</v>
      </c>
      <c r="L37" s="9">
        <v>114.10320279000001</v>
      </c>
      <c r="M37" s="9">
        <v>120.42853798</v>
      </c>
      <c r="N37" s="9">
        <v>132.85961557</v>
      </c>
      <c r="O37" s="9">
        <f>SUM(C37:N37)</f>
        <v>1363.51666038</v>
      </c>
    </row>
    <row r="38" spans="2:15" ht="14.25">
      <c r="B38" s="12" t="s">
        <v>16</v>
      </c>
      <c r="C38" s="9">
        <v>9.45075224</v>
      </c>
      <c r="D38" s="9">
        <v>101.65685887</v>
      </c>
      <c r="E38" s="9">
        <v>110.28522308000001</v>
      </c>
      <c r="F38" s="9">
        <v>183.18185090999998</v>
      </c>
      <c r="G38" s="9">
        <v>115.66327101999998</v>
      </c>
      <c r="H38" s="9">
        <v>29.903552279999992</v>
      </c>
      <c r="I38" s="9">
        <v>225.67323041999998</v>
      </c>
      <c r="J38" s="9">
        <v>86.13640631</v>
      </c>
      <c r="K38" s="9">
        <v>120.04756288</v>
      </c>
      <c r="L38" s="9">
        <v>106.74800698</v>
      </c>
      <c r="M38" s="9">
        <v>88.73992012000001</v>
      </c>
      <c r="N38" s="9">
        <v>112.70145136</v>
      </c>
      <c r="O38" s="9">
        <f>SUM(C38:N38)</f>
        <v>1290.18808647</v>
      </c>
    </row>
    <row r="39" spans="2:15" ht="14.25">
      <c r="B39" s="12" t="s">
        <v>17</v>
      </c>
      <c r="C39" s="9">
        <v>272.18903593000005</v>
      </c>
      <c r="D39" s="9">
        <v>265.25400586</v>
      </c>
      <c r="E39" s="9">
        <v>258.78150415</v>
      </c>
      <c r="F39" s="9">
        <v>269.63097968</v>
      </c>
      <c r="G39" s="9">
        <v>277.57864458000006</v>
      </c>
      <c r="H39" s="9">
        <v>285.11412785</v>
      </c>
      <c r="I39" s="9">
        <v>297.13383128</v>
      </c>
      <c r="J39" s="9">
        <v>193.67385649000002</v>
      </c>
      <c r="K39" s="9">
        <v>266.36078936</v>
      </c>
      <c r="L39" s="9">
        <v>271.46237868000003</v>
      </c>
      <c r="M39" s="9">
        <v>263.36890628</v>
      </c>
      <c r="N39" s="9">
        <v>273.84891652</v>
      </c>
      <c r="O39" s="9">
        <f>SUM(C39:N39)</f>
        <v>3194.39697666</v>
      </c>
    </row>
    <row r="40" spans="2:15" ht="15" thickBot="1">
      <c r="B40" s="13" t="s">
        <v>19</v>
      </c>
      <c r="C40" s="14">
        <v>168.91308675000002</v>
      </c>
      <c r="D40" s="14">
        <v>169.72159438999998</v>
      </c>
      <c r="E40" s="14">
        <v>192.52187712</v>
      </c>
      <c r="F40" s="14">
        <v>155.7358215</v>
      </c>
      <c r="G40" s="14">
        <v>199.62526470000003</v>
      </c>
      <c r="H40" s="14">
        <v>196.58715375999992</v>
      </c>
      <c r="I40" s="14">
        <v>230.08345315</v>
      </c>
      <c r="J40" s="14">
        <v>199.70096372</v>
      </c>
      <c r="K40" s="14">
        <v>219.71178577</v>
      </c>
      <c r="L40" s="14">
        <v>205.21318298</v>
      </c>
      <c r="M40" s="14">
        <v>182.73408804</v>
      </c>
      <c r="N40" s="14">
        <v>225.27112683000001</v>
      </c>
      <c r="O40" s="14">
        <f>SUM(C40:N40)</f>
        <v>2345.8193987100003</v>
      </c>
    </row>
    <row r="41" spans="2:15" ht="15" thickBo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5.75" thickBot="1">
      <c r="B42" s="18" t="s">
        <v>20</v>
      </c>
      <c r="C42" s="19">
        <f aca="true" t="shared" si="2" ref="C42:O42">SUM(C36:C40)</f>
        <v>563.9577329900001</v>
      </c>
      <c r="D42" s="19">
        <f t="shared" si="2"/>
        <v>639.0299397699999</v>
      </c>
      <c r="E42" s="19">
        <f t="shared" si="2"/>
        <v>674.04949949</v>
      </c>
      <c r="F42" s="19">
        <f t="shared" si="2"/>
        <v>700.42229535</v>
      </c>
      <c r="G42" s="19">
        <f t="shared" si="2"/>
        <v>707.8300425900001</v>
      </c>
      <c r="H42" s="19">
        <f t="shared" si="2"/>
        <v>623.8386139099998</v>
      </c>
      <c r="I42" s="19">
        <f t="shared" si="2"/>
        <v>884.8618146299999</v>
      </c>
      <c r="J42" s="19">
        <f t="shared" si="2"/>
        <v>576.98576198</v>
      </c>
      <c r="K42" s="19">
        <f t="shared" si="2"/>
        <v>751.9586082200001</v>
      </c>
      <c r="L42" s="19">
        <f t="shared" si="2"/>
        <v>698.0592672800001</v>
      </c>
      <c r="M42" s="19">
        <f t="shared" si="2"/>
        <v>655.89319395</v>
      </c>
      <c r="N42" s="19">
        <f t="shared" si="2"/>
        <v>753.1697119799999</v>
      </c>
      <c r="O42" s="19">
        <f t="shared" si="2"/>
        <v>8230.05648214</v>
      </c>
    </row>
    <row r="43" ht="15" customHeight="1"/>
    <row r="44" ht="15" customHeight="1"/>
    <row r="45" ht="15" customHeight="1"/>
    <row r="46" spans="2:15" ht="20.25">
      <c r="B46" s="65" t="s">
        <v>41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2:15" ht="18">
      <c r="B47" s="66" t="s">
        <v>23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ht="13.5" thickBot="1"/>
    <row r="49" spans="2:15" ht="15.75" thickBot="1">
      <c r="B49" s="4" t="s">
        <v>1</v>
      </c>
      <c r="C49" s="5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 t="s">
        <v>12</v>
      </c>
      <c r="N49" s="6" t="s">
        <v>13</v>
      </c>
      <c r="O49" s="7" t="s">
        <v>14</v>
      </c>
    </row>
    <row r="50" spans="2:15" ht="14.25">
      <c r="B50" s="8" t="s">
        <v>15</v>
      </c>
      <c r="C50" s="9">
        <v>3.2530173</v>
      </c>
      <c r="D50" s="9">
        <v>1.68555792</v>
      </c>
      <c r="E50" s="9">
        <v>1.85645143</v>
      </c>
      <c r="F50" s="9">
        <v>28.01876162</v>
      </c>
      <c r="G50" s="9">
        <v>18.08735765</v>
      </c>
      <c r="H50" s="9">
        <v>17.994479039999998</v>
      </c>
      <c r="I50" s="9">
        <v>71.26072413</v>
      </c>
      <c r="J50" s="9">
        <v>20.76874009</v>
      </c>
      <c r="K50" s="9">
        <v>11.35464314</v>
      </c>
      <c r="L50" s="9">
        <v>22.794410239999998</v>
      </c>
      <c r="M50" s="9">
        <v>21.21588569</v>
      </c>
      <c r="N50" s="9">
        <v>25.74630591</v>
      </c>
      <c r="O50" s="11">
        <f>SUM(C50:N50)</f>
        <v>244.03633415999997</v>
      </c>
    </row>
    <row r="51" spans="2:15" ht="14.25">
      <c r="B51" s="12" t="s">
        <v>18</v>
      </c>
      <c r="C51" s="9">
        <v>137.22539605</v>
      </c>
      <c r="D51" s="9">
        <v>117.47358287</v>
      </c>
      <c r="E51" s="9">
        <v>137.36274369</v>
      </c>
      <c r="F51" s="9">
        <v>125.51634338</v>
      </c>
      <c r="G51" s="9">
        <v>153.57871094</v>
      </c>
      <c r="H51" s="9">
        <v>144.84235834</v>
      </c>
      <c r="I51" s="9">
        <v>152.97870699</v>
      </c>
      <c r="J51" s="9">
        <v>160.82680027</v>
      </c>
      <c r="K51" s="9">
        <v>155.73369147</v>
      </c>
      <c r="L51" s="9">
        <v>159.654730540001</v>
      </c>
      <c r="M51" s="9">
        <v>142.89850564</v>
      </c>
      <c r="N51" s="9">
        <v>109.64925157999977</v>
      </c>
      <c r="O51" s="9">
        <f>SUM(C51:N51)</f>
        <v>1697.7408217600007</v>
      </c>
    </row>
    <row r="52" spans="2:15" ht="14.25">
      <c r="B52" s="12" t="s">
        <v>16</v>
      </c>
      <c r="C52" s="9">
        <v>130.19484396</v>
      </c>
      <c r="D52" s="9">
        <v>127.55431231</v>
      </c>
      <c r="E52" s="9">
        <v>105.72055455</v>
      </c>
      <c r="F52" s="9">
        <v>115.77071205</v>
      </c>
      <c r="G52" s="9">
        <v>114.01597708</v>
      </c>
      <c r="H52" s="9">
        <v>117.1873507</v>
      </c>
      <c r="I52" s="10">
        <v>143.38475246000002</v>
      </c>
      <c r="J52" s="9">
        <v>103.16888753</v>
      </c>
      <c r="K52" s="9">
        <v>125.81707438</v>
      </c>
      <c r="L52" s="9">
        <v>118.22251015</v>
      </c>
      <c r="M52" s="9">
        <v>127.52700521999999</v>
      </c>
      <c r="N52" s="9">
        <v>108.61322574999998</v>
      </c>
      <c r="O52" s="9">
        <f>SUM(C52:N52)</f>
        <v>1437.1772061400002</v>
      </c>
    </row>
    <row r="53" spans="2:15" ht="14.25">
      <c r="B53" s="12" t="s">
        <v>17</v>
      </c>
      <c r="C53" s="9">
        <v>255.57593946</v>
      </c>
      <c r="D53" s="9">
        <v>254.24827934</v>
      </c>
      <c r="E53" s="9">
        <v>238.44250615</v>
      </c>
      <c r="F53" s="9">
        <v>239.91015805</v>
      </c>
      <c r="G53" s="9">
        <v>234.19204428999998</v>
      </c>
      <c r="H53" s="9">
        <v>258.35865039</v>
      </c>
      <c r="I53" s="9">
        <v>245.84709915000002</v>
      </c>
      <c r="J53" s="9">
        <v>243.75471724000002</v>
      </c>
      <c r="K53" s="9">
        <v>254.96297674000002</v>
      </c>
      <c r="L53" s="9">
        <v>243.51995761</v>
      </c>
      <c r="M53" s="9">
        <v>273.87637056</v>
      </c>
      <c r="N53" s="9">
        <v>279.3535349399999</v>
      </c>
      <c r="O53" s="9">
        <f>SUM(C53:N53)</f>
        <v>3022.04223392</v>
      </c>
    </row>
    <row r="54" spans="2:15" ht="15" thickBot="1">
      <c r="B54" s="13" t="s">
        <v>19</v>
      </c>
      <c r="C54" s="14">
        <v>211.13244557</v>
      </c>
      <c r="D54" s="14">
        <v>183.461178159999</v>
      </c>
      <c r="E54" s="14">
        <v>210.40607537</v>
      </c>
      <c r="F54" s="14">
        <v>177.83621319</v>
      </c>
      <c r="G54" s="14">
        <v>233.50520221999898</v>
      </c>
      <c r="H54" s="14">
        <v>212.02748769</v>
      </c>
      <c r="I54" s="14">
        <v>239.089403369998</v>
      </c>
      <c r="J54" s="14">
        <v>245.618789270001</v>
      </c>
      <c r="K54" s="14">
        <v>232.253723239999</v>
      </c>
      <c r="L54" s="14">
        <v>242.28157471</v>
      </c>
      <c r="M54" s="14">
        <v>209.115190799999</v>
      </c>
      <c r="N54" s="14">
        <v>205.10136289000096</v>
      </c>
      <c r="O54" s="14">
        <f>SUM(C54:N54)</f>
        <v>2601.8286464799958</v>
      </c>
    </row>
    <row r="55" spans="2:15" ht="15" thickBot="1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thickBot="1">
      <c r="B56" s="18" t="s">
        <v>20</v>
      </c>
      <c r="C56" s="19">
        <f aca="true" t="shared" si="3" ref="C56:K56">SUM(C50:C54)</f>
        <v>737.38164234</v>
      </c>
      <c r="D56" s="19">
        <f t="shared" si="3"/>
        <v>684.422910599999</v>
      </c>
      <c r="E56" s="19">
        <f t="shared" si="3"/>
        <v>693.78833119</v>
      </c>
      <c r="F56" s="19">
        <f t="shared" si="3"/>
        <v>687.05218829</v>
      </c>
      <c r="G56" s="19">
        <f t="shared" si="3"/>
        <v>753.379292179999</v>
      </c>
      <c r="H56" s="19">
        <f t="shared" si="3"/>
        <v>750.4103261600001</v>
      </c>
      <c r="I56" s="19">
        <f t="shared" si="3"/>
        <v>852.560686099998</v>
      </c>
      <c r="J56" s="19">
        <f t="shared" si="3"/>
        <v>774.137934400001</v>
      </c>
      <c r="K56" s="19">
        <f t="shared" si="3"/>
        <v>780.122108969999</v>
      </c>
      <c r="L56" s="19">
        <f>SUM(L50:L54)</f>
        <v>786.473183250001</v>
      </c>
      <c r="M56" s="19">
        <f>SUM(M50:M54)</f>
        <v>774.632957909999</v>
      </c>
      <c r="N56" s="19">
        <f>SUM(N50:N54)</f>
        <v>728.4636810700006</v>
      </c>
      <c r="O56" s="19">
        <f>SUM(O50:O54)</f>
        <v>9002.825242459996</v>
      </c>
    </row>
    <row r="57" ht="15" customHeight="1"/>
    <row r="58" ht="15" customHeight="1"/>
    <row r="59" ht="15" customHeight="1"/>
    <row r="60" spans="2:15" ht="20.25">
      <c r="B60" s="65" t="s">
        <v>41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2:15" ht="18">
      <c r="B61" s="66" t="s">
        <v>24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ht="13.5" thickBot="1"/>
    <row r="63" spans="2:15" ht="15.75" thickBot="1">
      <c r="B63" s="4" t="s">
        <v>1</v>
      </c>
      <c r="C63" s="5" t="s">
        <v>2</v>
      </c>
      <c r="D63" s="6" t="s">
        <v>3</v>
      </c>
      <c r="E63" s="6" t="s">
        <v>4</v>
      </c>
      <c r="F63" s="6" t="s">
        <v>5</v>
      </c>
      <c r="G63" s="6" t="s">
        <v>6</v>
      </c>
      <c r="H63" s="6" t="s">
        <v>7</v>
      </c>
      <c r="I63" s="6" t="s">
        <v>8</v>
      </c>
      <c r="J63" s="6" t="s">
        <v>9</v>
      </c>
      <c r="K63" s="6" t="s">
        <v>10</v>
      </c>
      <c r="L63" s="6" t="s">
        <v>11</v>
      </c>
      <c r="M63" s="6" t="s">
        <v>12</v>
      </c>
      <c r="N63" s="6" t="s">
        <v>13</v>
      </c>
      <c r="O63" s="7" t="s">
        <v>14</v>
      </c>
    </row>
    <row r="64" spans="2:15" ht="14.25">
      <c r="B64" s="8" t="s">
        <v>15</v>
      </c>
      <c r="C64" s="9">
        <v>18.04181703</v>
      </c>
      <c r="D64" s="9">
        <v>19.168348100000003</v>
      </c>
      <c r="E64" s="9">
        <v>20.04747253</v>
      </c>
      <c r="F64" s="9">
        <v>21.461001260000003</v>
      </c>
      <c r="G64" s="9">
        <v>60.598556509999995</v>
      </c>
      <c r="H64" s="9">
        <v>11.39655664</v>
      </c>
      <c r="I64" s="9">
        <v>26.63470975</v>
      </c>
      <c r="J64" s="9">
        <v>11.39655664</v>
      </c>
      <c r="K64" s="9">
        <v>10.49200842</v>
      </c>
      <c r="L64" s="9">
        <v>10.40039362</v>
      </c>
      <c r="M64" s="9">
        <v>10.59397609</v>
      </c>
      <c r="N64" s="9">
        <v>79.79394051999999</v>
      </c>
      <c r="O64" s="11">
        <f>SUM(C64:N64)</f>
        <v>300.02533711</v>
      </c>
    </row>
    <row r="65" spans="2:15" ht="14.25">
      <c r="B65" s="12" t="s">
        <v>18</v>
      </c>
      <c r="C65" s="9">
        <v>118.86391945</v>
      </c>
      <c r="D65" s="9">
        <v>113.24280975</v>
      </c>
      <c r="E65" s="9">
        <v>115.21249635</v>
      </c>
      <c r="F65" s="9">
        <v>117.711949689999</v>
      </c>
      <c r="G65" s="9">
        <v>114.23932575</v>
      </c>
      <c r="H65" s="9">
        <v>122.44081568000001</v>
      </c>
      <c r="I65" s="9">
        <v>134.86012334999998</v>
      </c>
      <c r="J65" s="9">
        <v>122.44081568000001</v>
      </c>
      <c r="K65" s="9">
        <v>128.57914133</v>
      </c>
      <c r="L65" s="9">
        <v>130.34277194</v>
      </c>
      <c r="M65" s="9">
        <v>116.67378294</v>
      </c>
      <c r="N65" s="9">
        <v>116.06130198999999</v>
      </c>
      <c r="O65" s="9">
        <f>SUM(C65:N65)</f>
        <v>1450.669253899999</v>
      </c>
    </row>
    <row r="66" spans="2:15" ht="14.25">
      <c r="B66" s="12" t="s">
        <v>16</v>
      </c>
      <c r="C66" s="9">
        <v>97.45623094</v>
      </c>
      <c r="D66" s="9">
        <v>104.66996807</v>
      </c>
      <c r="E66" s="9">
        <v>118.55148529</v>
      </c>
      <c r="F66" s="9">
        <v>131.79123198</v>
      </c>
      <c r="G66" s="9">
        <v>109.89764678</v>
      </c>
      <c r="H66" s="9">
        <v>125.72621686</v>
      </c>
      <c r="I66" s="10">
        <v>126.24059581</v>
      </c>
      <c r="J66" s="9">
        <v>125.72621686</v>
      </c>
      <c r="K66" s="9">
        <v>124.64013556</v>
      </c>
      <c r="L66" s="9">
        <v>115.96602801</v>
      </c>
      <c r="M66" s="9">
        <v>107.09078866</v>
      </c>
      <c r="N66" s="9">
        <v>135.42953761</v>
      </c>
      <c r="O66" s="9">
        <f>SUM(C66:N66)</f>
        <v>1423.1860824300002</v>
      </c>
    </row>
    <row r="67" spans="2:15" ht="14.25">
      <c r="B67" s="12" t="s">
        <v>17</v>
      </c>
      <c r="C67" s="9">
        <v>278.04168669</v>
      </c>
      <c r="D67" s="9">
        <v>254.09872303999998</v>
      </c>
      <c r="E67" s="9">
        <v>246.83147561</v>
      </c>
      <c r="F67" s="9">
        <v>299.29524826</v>
      </c>
      <c r="G67" s="9">
        <v>251.07523342</v>
      </c>
      <c r="H67" s="9">
        <v>280.61927557</v>
      </c>
      <c r="I67" s="9">
        <v>295.00378532999997</v>
      </c>
      <c r="J67" s="9">
        <v>280.61927557</v>
      </c>
      <c r="K67" s="9">
        <v>277.00030226999996</v>
      </c>
      <c r="L67" s="9">
        <v>272.11830918</v>
      </c>
      <c r="M67" s="9">
        <v>247.12940738</v>
      </c>
      <c r="N67" s="9">
        <v>275.96841144</v>
      </c>
      <c r="O67" s="9">
        <f>SUM(C67:N67)</f>
        <v>3257.8011337599996</v>
      </c>
    </row>
    <row r="68" spans="2:15" ht="15" thickBot="1">
      <c r="B68" s="13" t="s">
        <v>19</v>
      </c>
      <c r="C68" s="14">
        <v>215.049410159998</v>
      </c>
      <c r="D68" s="14">
        <v>205.37579096999698</v>
      </c>
      <c r="E68" s="14">
        <v>215.50645179</v>
      </c>
      <c r="F68" s="14">
        <v>212.78105925000102</v>
      </c>
      <c r="G68" s="14">
        <v>213.429998060002</v>
      </c>
      <c r="H68" s="14">
        <v>241.64429554001</v>
      </c>
      <c r="I68" s="14">
        <v>262.195466830015</v>
      </c>
      <c r="J68" s="14">
        <v>241.64429554001</v>
      </c>
      <c r="K68" s="14">
        <v>253.438395820009</v>
      </c>
      <c r="L68" s="14">
        <v>264.94770338001</v>
      </c>
      <c r="M68" s="14">
        <v>231.11313161001</v>
      </c>
      <c r="N68" s="14">
        <v>232.51222210000603</v>
      </c>
      <c r="O68" s="14">
        <f>SUM(C68:N68)</f>
        <v>2789.6382210500683</v>
      </c>
    </row>
    <row r="69" spans="2:15" ht="15" thickBo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thickBot="1">
      <c r="B70" s="18" t="s">
        <v>20</v>
      </c>
      <c r="C70" s="19">
        <f aca="true" t="shared" si="4" ref="C70:O70">SUM(C64:C68)</f>
        <v>727.4530642699979</v>
      </c>
      <c r="D70" s="19">
        <f t="shared" si="4"/>
        <v>696.5556399299969</v>
      </c>
      <c r="E70" s="19">
        <f t="shared" si="4"/>
        <v>716.1493815700001</v>
      </c>
      <c r="F70" s="19">
        <f t="shared" si="4"/>
        <v>783.04049044</v>
      </c>
      <c r="G70" s="19">
        <f t="shared" si="4"/>
        <v>749.2407605200019</v>
      </c>
      <c r="H70" s="19">
        <f t="shared" si="4"/>
        <v>781.82716029001</v>
      </c>
      <c r="I70" s="19">
        <f t="shared" si="4"/>
        <v>844.9346810700149</v>
      </c>
      <c r="J70" s="19">
        <f t="shared" si="4"/>
        <v>781.82716029001</v>
      </c>
      <c r="K70" s="19">
        <f t="shared" si="4"/>
        <v>794.149983400009</v>
      </c>
      <c r="L70" s="19">
        <f t="shared" si="4"/>
        <v>793.77520613001</v>
      </c>
      <c r="M70" s="19">
        <f t="shared" si="4"/>
        <v>712.60108668001</v>
      </c>
      <c r="N70" s="19">
        <f t="shared" si="4"/>
        <v>839.7654136600061</v>
      </c>
      <c r="O70" s="19">
        <f t="shared" si="4"/>
        <v>9221.320028250067</v>
      </c>
    </row>
    <row r="71" ht="15" customHeight="1"/>
    <row r="72" ht="15" customHeight="1"/>
    <row r="73" ht="15" customHeight="1"/>
    <row r="74" spans="2:15" ht="20.25">
      <c r="B74" s="65" t="s">
        <v>41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2:15" ht="18">
      <c r="B75" s="66" t="s">
        <v>25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ht="13.5" thickBot="1"/>
    <row r="77" spans="2:15" ht="15.75" thickBot="1">
      <c r="B77" s="4" t="s">
        <v>1</v>
      </c>
      <c r="C77" s="5" t="s">
        <v>2</v>
      </c>
      <c r="D77" s="6" t="s">
        <v>3</v>
      </c>
      <c r="E77" s="6" t="s">
        <v>4</v>
      </c>
      <c r="F77" s="6" t="s">
        <v>5</v>
      </c>
      <c r="G77" s="6" t="s">
        <v>6</v>
      </c>
      <c r="H77" s="6" t="s">
        <v>7</v>
      </c>
      <c r="I77" s="6" t="s">
        <v>8</v>
      </c>
      <c r="J77" s="6" t="s">
        <v>9</v>
      </c>
      <c r="K77" s="6" t="s">
        <v>10</v>
      </c>
      <c r="L77" s="6" t="s">
        <v>11</v>
      </c>
      <c r="M77" s="6" t="s">
        <v>12</v>
      </c>
      <c r="N77" s="6" t="s">
        <v>13</v>
      </c>
      <c r="O77" s="7" t="s">
        <v>14</v>
      </c>
    </row>
    <row r="78" spans="2:15" ht="14.25">
      <c r="B78" s="8" t="s">
        <v>15</v>
      </c>
      <c r="C78" s="9">
        <v>24.59692947</v>
      </c>
      <c r="D78" s="9">
        <v>21.6496515</v>
      </c>
      <c r="E78" s="9">
        <v>20.70632199</v>
      </c>
      <c r="F78" s="9">
        <v>21.44268066</v>
      </c>
      <c r="G78" s="9">
        <v>46.58776224999999</v>
      </c>
      <c r="H78" s="9">
        <v>63.46647522</v>
      </c>
      <c r="I78" s="9">
        <v>22.779968669999995</v>
      </c>
      <c r="J78" s="9">
        <v>27.10249772</v>
      </c>
      <c r="K78" s="9">
        <v>25.75257937</v>
      </c>
      <c r="L78" s="9">
        <v>26.341020829999998</v>
      </c>
      <c r="M78" s="9">
        <v>30.233001830000003</v>
      </c>
      <c r="N78" s="9">
        <v>27.4209077</v>
      </c>
      <c r="O78" s="11">
        <f>SUM(C78:N78)</f>
        <v>358.0797972099999</v>
      </c>
    </row>
    <row r="79" spans="2:15" ht="14.25">
      <c r="B79" s="12" t="s">
        <v>18</v>
      </c>
      <c r="C79" s="9">
        <v>108.32490903</v>
      </c>
      <c r="D79" s="9">
        <v>100.88016132</v>
      </c>
      <c r="E79" s="9">
        <v>118.70168251000001</v>
      </c>
      <c r="F79" s="9">
        <v>107.20484909999985</v>
      </c>
      <c r="G79" s="9">
        <v>109.40262260999982</v>
      </c>
      <c r="H79" s="9">
        <v>118.75746264999964</v>
      </c>
      <c r="I79" s="9">
        <v>132.2483014200001</v>
      </c>
      <c r="J79" s="9">
        <v>138.09737610000008</v>
      </c>
      <c r="K79" s="9">
        <v>134.22976146000002</v>
      </c>
      <c r="L79" s="9">
        <v>140.32421760000045</v>
      </c>
      <c r="M79" s="9">
        <v>135.7976037800002</v>
      </c>
      <c r="N79" s="9">
        <v>136.79898938000036</v>
      </c>
      <c r="O79" s="9">
        <f>SUM(C79:N79)</f>
        <v>1480.7679369600003</v>
      </c>
    </row>
    <row r="80" spans="2:15" ht="14.25">
      <c r="B80" s="12" t="s">
        <v>16</v>
      </c>
      <c r="C80" s="9">
        <v>123.12839854</v>
      </c>
      <c r="D80" s="9">
        <v>118.61360437</v>
      </c>
      <c r="E80" s="9">
        <v>27.157091670000003</v>
      </c>
      <c r="F80" s="9">
        <v>98.63509948000001</v>
      </c>
      <c r="G80" s="9">
        <v>106.35269541000001</v>
      </c>
      <c r="H80" s="9">
        <v>105.62638874</v>
      </c>
      <c r="I80" s="10">
        <v>125.23648596</v>
      </c>
      <c r="J80" s="9">
        <v>42.087083590000006</v>
      </c>
      <c r="K80" s="9">
        <v>122.0282544</v>
      </c>
      <c r="L80" s="9">
        <v>233.7531523400001</v>
      </c>
      <c r="M80" s="9">
        <v>131.40901752999997</v>
      </c>
      <c r="N80" s="9">
        <v>37.562558010000004</v>
      </c>
      <c r="O80" s="9">
        <f>SUM(C80:N80)</f>
        <v>1271.5898300400002</v>
      </c>
    </row>
    <row r="81" spans="2:15" ht="14.25">
      <c r="B81" s="12" t="s">
        <v>17</v>
      </c>
      <c r="C81" s="9">
        <v>246.80882586</v>
      </c>
      <c r="D81" s="9">
        <v>231.37228303999999</v>
      </c>
      <c r="E81" s="9">
        <v>251.84856059</v>
      </c>
      <c r="F81" s="9">
        <v>245.52642425000002</v>
      </c>
      <c r="G81" s="9">
        <v>254.70281261999997</v>
      </c>
      <c r="H81" s="9">
        <v>257.02889036999994</v>
      </c>
      <c r="I81" s="9">
        <v>315.18068265</v>
      </c>
      <c r="J81" s="9">
        <v>323.33525256999997</v>
      </c>
      <c r="K81" s="9">
        <v>321.34167272000013</v>
      </c>
      <c r="L81" s="9">
        <v>322.6430377999999</v>
      </c>
      <c r="M81" s="9">
        <v>302.87763815000005</v>
      </c>
      <c r="N81" s="9">
        <v>301.82116573</v>
      </c>
      <c r="O81" s="9">
        <f>SUM(C81:N81)</f>
        <v>3374.48724635</v>
      </c>
    </row>
    <row r="82" spans="2:15" ht="15" thickBot="1">
      <c r="B82" s="13" t="s">
        <v>19</v>
      </c>
      <c r="C82" s="14">
        <v>207.66712624000098</v>
      </c>
      <c r="D82" s="14">
        <v>201.546447959999</v>
      </c>
      <c r="E82" s="14">
        <v>232.458279100005</v>
      </c>
      <c r="F82" s="14">
        <v>206.09820135000032</v>
      </c>
      <c r="G82" s="14">
        <v>218.50677249000427</v>
      </c>
      <c r="H82" s="14">
        <v>238.0965583000268</v>
      </c>
      <c r="I82" s="14">
        <v>294.8366263900376</v>
      </c>
      <c r="J82" s="14">
        <v>310.34654371</v>
      </c>
      <c r="K82" s="14">
        <v>301.5129191400005</v>
      </c>
      <c r="L82" s="14">
        <v>320.77751415000023</v>
      </c>
      <c r="M82" s="14">
        <v>304.7146559899992</v>
      </c>
      <c r="N82" s="14">
        <v>307.6602522099958</v>
      </c>
      <c r="O82" s="14">
        <f>SUM(C82:N82)</f>
        <v>3144.2218970300696</v>
      </c>
    </row>
    <row r="83" spans="2:15" ht="15" thickBot="1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thickBot="1">
      <c r="B84" s="18" t="s">
        <v>20</v>
      </c>
      <c r="C84" s="19">
        <f aca="true" t="shared" si="5" ref="C84:O84">SUM(C78:C82)</f>
        <v>710.526189140001</v>
      </c>
      <c r="D84" s="19">
        <f t="shared" si="5"/>
        <v>674.062148189999</v>
      </c>
      <c r="E84" s="19">
        <f t="shared" si="5"/>
        <v>650.871935860005</v>
      </c>
      <c r="F84" s="19">
        <f t="shared" si="5"/>
        <v>678.9072548400002</v>
      </c>
      <c r="G84" s="19">
        <f t="shared" si="5"/>
        <v>735.5526653800041</v>
      </c>
      <c r="H84" s="19">
        <f t="shared" si="5"/>
        <v>782.9757752800264</v>
      </c>
      <c r="I84" s="19">
        <f t="shared" si="5"/>
        <v>890.2820650900377</v>
      </c>
      <c r="J84" s="19">
        <f t="shared" si="5"/>
        <v>840.96875369</v>
      </c>
      <c r="K84" s="19">
        <f t="shared" si="5"/>
        <v>904.8651870900007</v>
      </c>
      <c r="L84" s="19">
        <f t="shared" si="5"/>
        <v>1043.8389427200007</v>
      </c>
      <c r="M84" s="19">
        <f t="shared" si="5"/>
        <v>905.0319172799994</v>
      </c>
      <c r="N84" s="19">
        <f t="shared" si="5"/>
        <v>811.2638730299961</v>
      </c>
      <c r="O84" s="19">
        <f t="shared" si="5"/>
        <v>9629.14670759007</v>
      </c>
    </row>
    <row r="85" ht="15" customHeight="1"/>
    <row r="86" ht="15" customHeight="1"/>
    <row r="87" ht="15" customHeight="1"/>
    <row r="88" spans="2:15" ht="20.25">
      <c r="B88" s="65" t="s">
        <v>41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2:15" ht="18">
      <c r="B89" s="66" t="s">
        <v>26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ht="13.5" thickBot="1"/>
    <row r="91" spans="2:15" ht="15.75" thickBot="1">
      <c r="B91" s="4" t="s">
        <v>1</v>
      </c>
      <c r="C91" s="5" t="s">
        <v>2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6" t="s">
        <v>11</v>
      </c>
      <c r="M91" s="6" t="s">
        <v>12</v>
      </c>
      <c r="N91" s="6" t="s">
        <v>13</v>
      </c>
      <c r="O91" s="7" t="s">
        <v>14</v>
      </c>
    </row>
    <row r="92" spans="2:15" ht="14.25">
      <c r="B92" s="8" t="s">
        <v>15</v>
      </c>
      <c r="C92" s="9">
        <v>25.008991</v>
      </c>
      <c r="D92" s="9">
        <v>27.5645605</v>
      </c>
      <c r="E92" s="9">
        <v>27.172906719999997</v>
      </c>
      <c r="F92" s="9">
        <v>27.892059890000002</v>
      </c>
      <c r="G92" s="9">
        <v>31.584982430000007</v>
      </c>
      <c r="H92" s="9">
        <v>26.627052400000004</v>
      </c>
      <c r="I92" s="9">
        <v>26.4121894</v>
      </c>
      <c r="J92" s="9">
        <v>51.80487998000001</v>
      </c>
      <c r="K92" s="9">
        <v>26.869209530000003</v>
      </c>
      <c r="L92" s="9">
        <v>26.71540945</v>
      </c>
      <c r="M92" s="9">
        <v>36.20479584000001</v>
      </c>
      <c r="N92" s="9">
        <v>26.260982</v>
      </c>
      <c r="O92" s="11">
        <f>SUM(C92:N92)</f>
        <v>360.11801914</v>
      </c>
    </row>
    <row r="93" spans="2:15" ht="14.25">
      <c r="B93" s="12" t="s">
        <v>18</v>
      </c>
      <c r="C93" s="9">
        <v>124.862326750001</v>
      </c>
      <c r="D93" s="9">
        <v>119.04518627</v>
      </c>
      <c r="E93" s="9">
        <v>138.24071386999978</v>
      </c>
      <c r="F93" s="9">
        <v>127.52763928000041</v>
      </c>
      <c r="G93" s="9">
        <v>139.45558912999996</v>
      </c>
      <c r="H93" s="9">
        <v>144.31720581000033</v>
      </c>
      <c r="I93" s="9">
        <v>148.60616937999998</v>
      </c>
      <c r="J93" s="9">
        <v>292.2459372200015</v>
      </c>
      <c r="K93" s="9">
        <v>143.36794412999998</v>
      </c>
      <c r="L93" s="9">
        <v>137.61968040000036</v>
      </c>
      <c r="M93" s="9">
        <v>141.27868280000015</v>
      </c>
      <c r="N93" s="9">
        <v>138.71948</v>
      </c>
      <c r="O93" s="9">
        <f>SUM(C93:N93)</f>
        <v>1795.2865550400033</v>
      </c>
    </row>
    <row r="94" spans="2:15" ht="14.25">
      <c r="B94" s="12" t="s">
        <v>16</v>
      </c>
      <c r="C94" s="9">
        <v>185.26783905000002</v>
      </c>
      <c r="D94" s="9">
        <v>124.02406623</v>
      </c>
      <c r="E94" s="9">
        <v>113.02058186000005</v>
      </c>
      <c r="F94" s="9">
        <v>324.44409153</v>
      </c>
      <c r="G94" s="9">
        <v>115.01546807999998</v>
      </c>
      <c r="H94" s="9">
        <v>31.21653577</v>
      </c>
      <c r="I94" s="10">
        <v>48.099142</v>
      </c>
      <c r="J94" s="10">
        <v>83.70237420000002</v>
      </c>
      <c r="K94" s="10">
        <v>39.047824840000004</v>
      </c>
      <c r="L94" s="9">
        <v>37.78293929</v>
      </c>
      <c r="M94" s="9">
        <v>21.74371511</v>
      </c>
      <c r="N94" s="9">
        <v>48.705878</v>
      </c>
      <c r="O94" s="9">
        <f>SUM(C94:N94)</f>
        <v>1172.0704559600001</v>
      </c>
    </row>
    <row r="95" spans="2:15" ht="14.25">
      <c r="B95" s="12" t="s">
        <v>17</v>
      </c>
      <c r="C95" s="9">
        <v>305.09712616</v>
      </c>
      <c r="D95" s="9">
        <v>288.74453616000005</v>
      </c>
      <c r="E95" s="9">
        <v>332.0531536899999</v>
      </c>
      <c r="F95" s="9">
        <v>326.51457325999996</v>
      </c>
      <c r="G95" s="9">
        <v>319.46102075</v>
      </c>
      <c r="H95" s="9">
        <v>349.31338039999997</v>
      </c>
      <c r="I95" s="9">
        <v>331.60597379999996</v>
      </c>
      <c r="J95" s="9">
        <v>680.0534269400003</v>
      </c>
      <c r="K95" s="9">
        <v>358.97224922000004</v>
      </c>
      <c r="L95" s="9">
        <v>306.50941265000006</v>
      </c>
      <c r="M95" s="9">
        <v>345.6877921700001</v>
      </c>
      <c r="N95" s="9">
        <v>325.071205</v>
      </c>
      <c r="O95" s="9">
        <f>SUM(C95:N95)</f>
        <v>4269.0838502</v>
      </c>
    </row>
    <row r="96" spans="2:15" ht="15" thickBot="1">
      <c r="B96" s="13" t="s">
        <v>19</v>
      </c>
      <c r="C96" s="14">
        <v>271.61189992000004</v>
      </c>
      <c r="D96" s="14">
        <v>264.209813119999</v>
      </c>
      <c r="E96" s="14">
        <v>303.4921211099993</v>
      </c>
      <c r="F96" s="14">
        <v>273.2926175399991</v>
      </c>
      <c r="G96" s="14">
        <v>312.0994973399987</v>
      </c>
      <c r="H96" s="14">
        <v>313.09254176999923</v>
      </c>
      <c r="I96" s="14">
        <v>336.85081049999997</v>
      </c>
      <c r="J96" s="14">
        <v>659.2068300399931</v>
      </c>
      <c r="K96" s="14">
        <v>329.651616780001</v>
      </c>
      <c r="L96" s="14">
        <v>316.55238235999957</v>
      </c>
      <c r="M96" s="14">
        <v>311.3458084399997</v>
      </c>
      <c r="N96" s="14">
        <v>309.083179</v>
      </c>
      <c r="O96" s="14">
        <f>SUM(C96:N96)</f>
        <v>4000.4891179199894</v>
      </c>
    </row>
    <row r="97" spans="2:15" ht="15" thickBo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35"/>
      <c r="N97" s="17"/>
      <c r="O97" s="17"/>
    </row>
    <row r="98" spans="2:15" ht="15.75" thickBot="1">
      <c r="B98" s="18" t="s">
        <v>20</v>
      </c>
      <c r="C98" s="19">
        <f aca="true" t="shared" si="6" ref="C98:N98">SUM(C92:C96)</f>
        <v>911.8481828800011</v>
      </c>
      <c r="D98" s="19">
        <f t="shared" si="6"/>
        <v>823.5881622799991</v>
      </c>
      <c r="E98" s="19">
        <f t="shared" si="6"/>
        <v>913.979477249999</v>
      </c>
      <c r="F98" s="19">
        <f t="shared" si="6"/>
        <v>1079.6709814999995</v>
      </c>
      <c r="G98" s="19">
        <f t="shared" si="6"/>
        <v>917.6165577299986</v>
      </c>
      <c r="H98" s="19">
        <f t="shared" si="6"/>
        <v>864.5667161499995</v>
      </c>
      <c r="I98" s="19">
        <f t="shared" si="6"/>
        <v>891.5742850799999</v>
      </c>
      <c r="J98" s="19">
        <f t="shared" si="6"/>
        <v>1767.013448379995</v>
      </c>
      <c r="K98" s="19">
        <f t="shared" si="6"/>
        <v>897.9088445000011</v>
      </c>
      <c r="L98" s="19">
        <f t="shared" si="6"/>
        <v>825.1798241500001</v>
      </c>
      <c r="M98" s="19">
        <f t="shared" si="6"/>
        <v>856.26079436</v>
      </c>
      <c r="N98" s="19">
        <f t="shared" si="6"/>
        <v>847.8407239999999</v>
      </c>
      <c r="O98" s="19">
        <f>SUM(O92:O96)</f>
        <v>11597.047998259994</v>
      </c>
    </row>
    <row r="99" ht="15" customHeight="1"/>
    <row r="100" ht="15" customHeight="1"/>
    <row r="101" ht="15" customHeight="1"/>
    <row r="102" spans="2:15" ht="20.25">
      <c r="B102" s="65" t="s">
        <v>41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2:15" ht="18">
      <c r="B103" s="66" t="s">
        <v>27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ht="13.5" thickBot="1"/>
    <row r="105" spans="2:15" ht="15.75" thickBot="1">
      <c r="B105" s="4" t="s">
        <v>1</v>
      </c>
      <c r="C105" s="5" t="s">
        <v>2</v>
      </c>
      <c r="D105" s="6" t="s">
        <v>3</v>
      </c>
      <c r="E105" s="6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6" t="s">
        <v>11</v>
      </c>
      <c r="M105" s="6" t="s">
        <v>12</v>
      </c>
      <c r="N105" s="6" t="s">
        <v>13</v>
      </c>
      <c r="O105" s="7" t="s">
        <v>14</v>
      </c>
    </row>
    <row r="106" spans="2:15" ht="14.25">
      <c r="B106" s="8" t="s">
        <v>15</v>
      </c>
      <c r="C106" s="9">
        <v>27.489578</v>
      </c>
      <c r="D106" s="9">
        <v>26.05896</v>
      </c>
      <c r="E106" s="9">
        <v>24.666171879999997</v>
      </c>
      <c r="F106" s="9">
        <v>36.79676261</v>
      </c>
      <c r="G106" s="9">
        <v>27.72189064</v>
      </c>
      <c r="H106" s="9">
        <v>30.25787657</v>
      </c>
      <c r="I106" s="9">
        <v>31.545980439999994</v>
      </c>
      <c r="J106" s="9">
        <v>33.96893982000001</v>
      </c>
      <c r="K106" s="9">
        <v>35.469167160000005</v>
      </c>
      <c r="L106" s="9">
        <v>32.46990762</v>
      </c>
      <c r="M106" s="9">
        <v>33.93698251</v>
      </c>
      <c r="N106" s="9">
        <v>35.71476493</v>
      </c>
      <c r="O106" s="11">
        <f>SUM(C106:N106)</f>
        <v>376.09698218000005</v>
      </c>
    </row>
    <row r="107" spans="2:15" ht="14.25">
      <c r="B107" s="12" t="s">
        <v>18</v>
      </c>
      <c r="C107" s="9">
        <v>147.661412</v>
      </c>
      <c r="D107" s="9">
        <v>125.5483</v>
      </c>
      <c r="E107" s="9">
        <v>151.95195490999976</v>
      </c>
      <c r="F107" s="9">
        <v>136.83451679000012</v>
      </c>
      <c r="G107" s="9">
        <v>153.1947646299996</v>
      </c>
      <c r="H107" s="9">
        <v>154.4705001199997</v>
      </c>
      <c r="I107" s="9">
        <v>162.4570489100012</v>
      </c>
      <c r="J107" s="9">
        <v>183.2250943800012</v>
      </c>
      <c r="K107" s="9">
        <v>168.13514720000094</v>
      </c>
      <c r="L107" s="9">
        <v>183.49925316000108</v>
      </c>
      <c r="M107" s="9">
        <v>173.5055332700011</v>
      </c>
      <c r="N107" s="9">
        <v>180.7969817600015</v>
      </c>
      <c r="O107" s="9">
        <f>SUM(C107:N107)</f>
        <v>1921.280507130006</v>
      </c>
    </row>
    <row r="108" spans="2:15" ht="14.25">
      <c r="B108" s="12" t="s">
        <v>16</v>
      </c>
      <c r="C108" s="9">
        <v>24.072809</v>
      </c>
      <c r="D108" s="9">
        <v>82.659801</v>
      </c>
      <c r="E108" s="9">
        <v>371.6796066500001</v>
      </c>
      <c r="F108" s="9">
        <v>43.638683250000014</v>
      </c>
      <c r="G108" s="9">
        <v>158.60575794</v>
      </c>
      <c r="H108" s="9">
        <v>157.15569591000002</v>
      </c>
      <c r="I108" s="10">
        <v>154.56360889999996</v>
      </c>
      <c r="J108" s="10">
        <v>158.80262790999996</v>
      </c>
      <c r="K108" s="10">
        <v>95.20081006000001</v>
      </c>
      <c r="L108" s="9">
        <v>42.20941042</v>
      </c>
      <c r="M108" s="9">
        <v>46.81694810000001</v>
      </c>
      <c r="N108" s="9">
        <v>366.44196365</v>
      </c>
      <c r="O108" s="9">
        <f>SUM(C108:N108)</f>
        <v>1701.84772279</v>
      </c>
    </row>
    <row r="109" spans="2:15" ht="14.25">
      <c r="B109" s="12" t="s">
        <v>17</v>
      </c>
      <c r="C109" s="9">
        <v>354.333903</v>
      </c>
      <c r="D109" s="9">
        <v>313.906748</v>
      </c>
      <c r="E109" s="9">
        <v>373.29738015000004</v>
      </c>
      <c r="F109" s="9">
        <v>366.6277958600001</v>
      </c>
      <c r="G109" s="9">
        <v>375.63330192000006</v>
      </c>
      <c r="H109" s="9">
        <v>370.05108484000004</v>
      </c>
      <c r="I109" s="9">
        <v>409.20125141999995</v>
      </c>
      <c r="J109" s="9">
        <v>412.74074679</v>
      </c>
      <c r="K109" s="9">
        <v>399.78595858000017</v>
      </c>
      <c r="L109" s="9">
        <v>422.3020329399999</v>
      </c>
      <c r="M109" s="9">
        <v>419.7370411299999</v>
      </c>
      <c r="N109" s="9">
        <v>413.35783052000005</v>
      </c>
      <c r="O109" s="9">
        <f>SUM(C109:N109)</f>
        <v>4630.9750751500005</v>
      </c>
    </row>
    <row r="110" spans="2:15" ht="15" thickBot="1">
      <c r="B110" s="13" t="s">
        <v>19</v>
      </c>
      <c r="C110" s="14">
        <v>303.441207</v>
      </c>
      <c r="D110" s="14">
        <v>276.792421</v>
      </c>
      <c r="E110" s="14">
        <v>323.75618754000084</v>
      </c>
      <c r="F110" s="14">
        <v>283.1182636899988</v>
      </c>
      <c r="G110" s="14">
        <v>321.58931841999896</v>
      </c>
      <c r="H110" s="14">
        <v>332.63228720999376</v>
      </c>
      <c r="I110" s="14">
        <v>360.4050328999975</v>
      </c>
      <c r="J110" s="14">
        <v>398.41618001999973</v>
      </c>
      <c r="K110" s="14">
        <v>374.4815224299969</v>
      </c>
      <c r="L110" s="14">
        <v>389.9193263799965</v>
      </c>
      <c r="M110" s="14">
        <v>358.5814076699994</v>
      </c>
      <c r="N110" s="14">
        <v>364.1642096899972</v>
      </c>
      <c r="O110" s="14">
        <f>SUM(C110:N110)</f>
        <v>4087.2973639499796</v>
      </c>
    </row>
    <row r="111" spans="2:15" ht="15" thickBot="1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35"/>
      <c r="N111" s="17"/>
      <c r="O111" s="17"/>
    </row>
    <row r="112" spans="2:15" ht="15.75" thickBot="1">
      <c r="B112" s="18" t="s">
        <v>20</v>
      </c>
      <c r="C112" s="19">
        <f aca="true" t="shared" si="7" ref="C112:N112">SUM(C106:C110)</f>
        <v>856.9989090000001</v>
      </c>
      <c r="D112" s="19">
        <f t="shared" si="7"/>
        <v>824.96623</v>
      </c>
      <c r="E112" s="19">
        <f t="shared" si="7"/>
        <v>1245.3513011300008</v>
      </c>
      <c r="F112" s="19">
        <f t="shared" si="7"/>
        <v>867.016022199999</v>
      </c>
      <c r="G112" s="19">
        <f t="shared" si="7"/>
        <v>1036.7450335499987</v>
      </c>
      <c r="H112" s="19">
        <f t="shared" si="7"/>
        <v>1044.5674446499936</v>
      </c>
      <c r="I112" s="19">
        <f t="shared" si="7"/>
        <v>1118.1729225699985</v>
      </c>
      <c r="J112" s="19">
        <f t="shared" si="7"/>
        <v>1187.1535889200009</v>
      </c>
      <c r="K112" s="19">
        <f t="shared" si="7"/>
        <v>1073.072605429998</v>
      </c>
      <c r="L112" s="19">
        <f t="shared" si="7"/>
        <v>1070.3999305199973</v>
      </c>
      <c r="M112" s="19">
        <f t="shared" si="7"/>
        <v>1032.5779126800005</v>
      </c>
      <c r="N112" s="19">
        <f t="shared" si="7"/>
        <v>1360.4757505499988</v>
      </c>
      <c r="O112" s="19">
        <f>SUM(O106:O110)</f>
        <v>12717.497651199987</v>
      </c>
    </row>
    <row r="113" ht="15" customHeight="1"/>
    <row r="114" ht="15" customHeight="1"/>
    <row r="115" ht="15" customHeight="1"/>
    <row r="116" spans="2:15" ht="20.25">
      <c r="B116" s="65" t="s">
        <v>41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2:15" ht="18">
      <c r="B117" s="66" t="s">
        <v>28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ht="13.5" thickBot="1"/>
    <row r="119" spans="2:19" ht="15.75" thickBot="1">
      <c r="B119" s="4" t="s">
        <v>1</v>
      </c>
      <c r="C119" s="5" t="s">
        <v>2</v>
      </c>
      <c r="D119" s="6" t="s">
        <v>3</v>
      </c>
      <c r="E119" s="6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6" t="s">
        <v>11</v>
      </c>
      <c r="M119" s="6" t="s">
        <v>12</v>
      </c>
      <c r="N119" s="6" t="s">
        <v>13</v>
      </c>
      <c r="O119" s="7" t="s">
        <v>14</v>
      </c>
      <c r="R119" s="52"/>
      <c r="S119" s="52"/>
    </row>
    <row r="120" spans="2:19" ht="14.25">
      <c r="B120" s="8" t="s">
        <v>15</v>
      </c>
      <c r="C120" s="9">
        <v>42.48798966</v>
      </c>
      <c r="D120" s="9">
        <v>37.129523750000004</v>
      </c>
      <c r="E120" s="36">
        <v>34.26370982</v>
      </c>
      <c r="F120" s="36">
        <v>36.51119418</v>
      </c>
      <c r="G120" s="36">
        <v>36.313722090000006</v>
      </c>
      <c r="H120" s="36">
        <v>38.83488247</v>
      </c>
      <c r="I120" s="9">
        <v>37.22117346</v>
      </c>
      <c r="J120" s="9">
        <v>41.19988622000001</v>
      </c>
      <c r="K120" s="9">
        <v>37.65405211</v>
      </c>
      <c r="L120" s="9">
        <v>36.852724970000004</v>
      </c>
      <c r="M120" s="9">
        <v>39.75136938</v>
      </c>
      <c r="N120" s="9">
        <v>44.58273526</v>
      </c>
      <c r="O120" s="11">
        <f>SUM(C120:N120)</f>
        <v>462.80296337</v>
      </c>
      <c r="R120" s="52"/>
      <c r="S120" s="52"/>
    </row>
    <row r="121" spans="2:19" ht="14.25">
      <c r="B121" s="12" t="s">
        <v>18</v>
      </c>
      <c r="C121" s="9">
        <v>161.35701653000146</v>
      </c>
      <c r="D121" s="9">
        <v>154.09805541000114</v>
      </c>
      <c r="E121" s="36">
        <v>169.1423389600012</v>
      </c>
      <c r="F121" s="36">
        <v>155.38830421000083</v>
      </c>
      <c r="G121" s="36">
        <v>183.80826240000138</v>
      </c>
      <c r="H121" s="36">
        <v>176.69358985000133</v>
      </c>
      <c r="I121" s="9">
        <v>270.1689806800016</v>
      </c>
      <c r="J121" s="9">
        <v>196.3909301900013</v>
      </c>
      <c r="K121" s="9">
        <v>175.25795846000082</v>
      </c>
      <c r="L121" s="9">
        <v>195.65333950000144</v>
      </c>
      <c r="M121" s="9">
        <v>178.85133585000153</v>
      </c>
      <c r="N121" s="9">
        <v>180.61031857000168</v>
      </c>
      <c r="O121" s="9">
        <f>SUM(C121:N121)</f>
        <v>2197.4204306100155</v>
      </c>
      <c r="R121" s="52"/>
      <c r="S121" s="52"/>
    </row>
    <row r="122" spans="2:19" ht="14.25">
      <c r="B122" s="12" t="s">
        <v>16</v>
      </c>
      <c r="C122" s="9">
        <v>171.41511704999994</v>
      </c>
      <c r="D122" s="9">
        <v>165.18827429000004</v>
      </c>
      <c r="E122" s="36">
        <v>164.4527677</v>
      </c>
      <c r="F122" s="36">
        <v>172.58022294999998</v>
      </c>
      <c r="G122" s="36">
        <v>171.32903183000005</v>
      </c>
      <c r="H122" s="36">
        <v>174.34381471999995</v>
      </c>
      <c r="I122" s="10">
        <v>135.36498023999997</v>
      </c>
      <c r="J122" s="10">
        <v>48.91536163999999</v>
      </c>
      <c r="K122" s="9">
        <v>112.04811111999999</v>
      </c>
      <c r="L122" s="9">
        <v>147.99982495</v>
      </c>
      <c r="M122" s="9">
        <v>276.28296842000003</v>
      </c>
      <c r="N122" s="9">
        <v>47.27124888</v>
      </c>
      <c r="O122" s="9">
        <f>SUM(C122:N122)</f>
        <v>1787.19172379</v>
      </c>
      <c r="R122" s="52"/>
      <c r="S122" s="52"/>
    </row>
    <row r="123" spans="2:19" ht="14.25">
      <c r="B123" s="12" t="s">
        <v>17</v>
      </c>
      <c r="C123" s="9">
        <v>389.09727348</v>
      </c>
      <c r="D123" s="9">
        <v>371.84588997000003</v>
      </c>
      <c r="E123" s="36">
        <v>386.7771171900002</v>
      </c>
      <c r="F123" s="36">
        <v>385.34917217999987</v>
      </c>
      <c r="G123" s="36">
        <v>401.0143228499999</v>
      </c>
      <c r="H123" s="36">
        <v>410.6737058400001</v>
      </c>
      <c r="I123" s="9">
        <v>428.80316299000003</v>
      </c>
      <c r="J123" s="9">
        <v>422.12356764000015</v>
      </c>
      <c r="K123" s="9">
        <v>421.0373388599999</v>
      </c>
      <c r="L123" s="9">
        <v>420.16761979999995</v>
      </c>
      <c r="M123" s="9">
        <v>417.84081493000025</v>
      </c>
      <c r="N123" s="9">
        <v>408.4776709600001</v>
      </c>
      <c r="O123" s="9">
        <f>SUM(C123:N123)</f>
        <v>4863.2076566900005</v>
      </c>
      <c r="R123" s="52"/>
      <c r="S123" s="52"/>
    </row>
    <row r="124" spans="2:19" ht="15" thickBot="1">
      <c r="B124" s="13" t="s">
        <v>19</v>
      </c>
      <c r="C124" s="14">
        <v>311.2008535499931</v>
      </c>
      <c r="D124" s="14">
        <v>300.59043390999506</v>
      </c>
      <c r="E124" s="37">
        <v>376.12328377999603</v>
      </c>
      <c r="F124" s="37">
        <v>342.2930578599983</v>
      </c>
      <c r="G124" s="37">
        <v>415.2238175800015</v>
      </c>
      <c r="H124" s="37">
        <v>403.1457280199978</v>
      </c>
      <c r="I124" s="14">
        <v>391.8216131999983</v>
      </c>
      <c r="J124" s="14">
        <v>452.8892652499974</v>
      </c>
      <c r="K124" s="14">
        <v>409.1706082199994</v>
      </c>
      <c r="L124" s="14">
        <v>450.53043955999897</v>
      </c>
      <c r="M124" s="14">
        <v>417.6421714699958</v>
      </c>
      <c r="N124" s="14">
        <v>421.49441806999624</v>
      </c>
      <c r="O124" s="14">
        <f>SUM(C124:N124)</f>
        <v>4692.125690469968</v>
      </c>
      <c r="R124" s="52"/>
      <c r="S124" s="52"/>
    </row>
    <row r="125" spans="2:19" ht="15" thickBot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35"/>
      <c r="N125" s="17"/>
      <c r="O125" s="17"/>
      <c r="R125" s="52"/>
      <c r="S125" s="52"/>
    </row>
    <row r="126" spans="2:19" ht="15.75" thickBot="1">
      <c r="B126" s="18" t="s">
        <v>20</v>
      </c>
      <c r="C126" s="19">
        <f aca="true" t="shared" si="8" ref="C126:N126">SUM(C120:C124)</f>
        <v>1075.5582502699945</v>
      </c>
      <c r="D126" s="19">
        <f t="shared" si="8"/>
        <v>1028.8521773299963</v>
      </c>
      <c r="E126" s="19">
        <f t="shared" si="8"/>
        <v>1130.7592174499973</v>
      </c>
      <c r="F126" s="19">
        <f t="shared" si="8"/>
        <v>1092.121951379999</v>
      </c>
      <c r="G126" s="19">
        <f t="shared" si="8"/>
        <v>1207.689156750003</v>
      </c>
      <c r="H126" s="19">
        <f t="shared" si="8"/>
        <v>1203.6917208999994</v>
      </c>
      <c r="I126" s="19">
        <f t="shared" si="8"/>
        <v>1263.37991057</v>
      </c>
      <c r="J126" s="19">
        <f t="shared" si="8"/>
        <v>1161.519010939999</v>
      </c>
      <c r="K126" s="19">
        <f>SUM(K120:K124)</f>
        <v>1155.1680687700002</v>
      </c>
      <c r="L126" s="19">
        <f t="shared" si="8"/>
        <v>1251.2039487800002</v>
      </c>
      <c r="M126" s="19">
        <f t="shared" si="8"/>
        <v>1330.3686600499977</v>
      </c>
      <c r="N126" s="19">
        <f t="shared" si="8"/>
        <v>1102.436391739998</v>
      </c>
      <c r="O126" s="19">
        <f>SUM(O120:O124)</f>
        <v>14002.748464929982</v>
      </c>
      <c r="R126" s="52"/>
      <c r="S126" s="52"/>
    </row>
    <row r="127" ht="15" customHeight="1"/>
    <row r="128" ht="15" customHeight="1"/>
    <row r="129" ht="15" customHeight="1"/>
    <row r="130" spans="2:19" ht="20.25">
      <c r="B130" s="65" t="s">
        <v>41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R130" s="52"/>
      <c r="S130" s="52"/>
    </row>
    <row r="131" spans="2:19" ht="18">
      <c r="B131" s="66" t="s">
        <v>29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R131" s="52"/>
      <c r="S131" s="52"/>
    </row>
    <row r="132" ht="13.5" thickBot="1"/>
    <row r="133" spans="2:15" ht="15.75" thickBot="1">
      <c r="B133" s="4" t="s">
        <v>1</v>
      </c>
      <c r="C133" s="5" t="s">
        <v>2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6" t="s">
        <v>11</v>
      </c>
      <c r="M133" s="6" t="s">
        <v>12</v>
      </c>
      <c r="N133" s="6" t="s">
        <v>13</v>
      </c>
      <c r="O133" s="7" t="s">
        <v>14</v>
      </c>
    </row>
    <row r="134" spans="2:15" ht="14.25">
      <c r="B134" s="8" t="s">
        <v>15</v>
      </c>
      <c r="C134" s="9">
        <v>36.09481999</v>
      </c>
      <c r="D134" s="9">
        <v>35.35687670000001</v>
      </c>
      <c r="E134" s="36">
        <v>38.48299054000001</v>
      </c>
      <c r="F134" s="36">
        <v>36.26376363</v>
      </c>
      <c r="G134" s="36">
        <v>34.69057995</v>
      </c>
      <c r="H134" s="36">
        <v>41.39998399000002</v>
      </c>
      <c r="I134" s="9">
        <v>38.635958689999995</v>
      </c>
      <c r="J134" s="9">
        <v>40.64854054</v>
      </c>
      <c r="K134" s="45">
        <v>65.71538790000001</v>
      </c>
      <c r="L134" s="9">
        <v>41.11418862</v>
      </c>
      <c r="M134" s="9">
        <v>41.936118010000015</v>
      </c>
      <c r="N134" s="9">
        <v>40.348176739999985</v>
      </c>
      <c r="O134" s="11">
        <f>SUM(C134:N134)</f>
        <v>490.6873853</v>
      </c>
    </row>
    <row r="135" spans="2:15" ht="14.25">
      <c r="B135" s="12" t="s">
        <v>18</v>
      </c>
      <c r="C135" s="9">
        <v>173.16297150000125</v>
      </c>
      <c r="D135" s="9">
        <v>154.7161644600009</v>
      </c>
      <c r="E135" s="36">
        <v>164.10033690000134</v>
      </c>
      <c r="F135" s="36">
        <v>169.4750552900015</v>
      </c>
      <c r="G135" s="36">
        <v>176.7614231100017</v>
      </c>
      <c r="H135" s="36">
        <v>177.43565806000126</v>
      </c>
      <c r="I135" s="9">
        <v>191.0657075700012</v>
      </c>
      <c r="J135" s="9">
        <v>186.20476090000105</v>
      </c>
      <c r="K135" s="45">
        <v>220.91014668999895</v>
      </c>
      <c r="L135" s="9">
        <v>203.3972898600009</v>
      </c>
      <c r="M135" s="9">
        <v>190.46021292000094</v>
      </c>
      <c r="N135" s="9">
        <v>190.25232350000115</v>
      </c>
      <c r="O135" s="9">
        <f>SUM(C135:N135)</f>
        <v>2197.942050760012</v>
      </c>
    </row>
    <row r="136" spans="2:15" ht="14.25">
      <c r="B136" s="12" t="s">
        <v>16</v>
      </c>
      <c r="C136" s="9">
        <v>77.87038285999998</v>
      </c>
      <c r="D136" s="9">
        <v>249.65501208000003</v>
      </c>
      <c r="E136" s="36">
        <v>142.90608913</v>
      </c>
      <c r="F136" s="36">
        <v>46.024968670000014</v>
      </c>
      <c r="G136" s="36">
        <v>257.19985062999996</v>
      </c>
      <c r="H136" s="36">
        <v>169.29178191999998</v>
      </c>
      <c r="I136" s="10">
        <v>154.12714553000004</v>
      </c>
      <c r="J136" s="9">
        <v>149.80252382999998</v>
      </c>
      <c r="K136" s="45">
        <v>290.5039069</v>
      </c>
      <c r="L136" s="9">
        <v>120.98581122</v>
      </c>
      <c r="M136" s="9">
        <v>87.22587512999996</v>
      </c>
      <c r="N136" s="9">
        <v>107.29997552</v>
      </c>
      <c r="O136" s="9">
        <f>SUM(C136:N136)</f>
        <v>1852.8933234199997</v>
      </c>
    </row>
    <row r="137" spans="2:15" ht="14.25">
      <c r="B137" s="12" t="s">
        <v>17</v>
      </c>
      <c r="C137" s="9">
        <v>404.49407026000006</v>
      </c>
      <c r="D137" s="9">
        <v>381.4610415200001</v>
      </c>
      <c r="E137" s="36">
        <v>383.0410481900002</v>
      </c>
      <c r="F137" s="36">
        <v>397.07234882</v>
      </c>
      <c r="G137" s="36">
        <v>411.61665500999993</v>
      </c>
      <c r="H137" s="36">
        <v>413.1548862300003</v>
      </c>
      <c r="I137" s="9">
        <v>426.5713702</v>
      </c>
      <c r="J137" s="9">
        <v>443.0233195000001</v>
      </c>
      <c r="K137" s="45">
        <v>504.21517421999994</v>
      </c>
      <c r="L137" s="9">
        <v>436.40019095999986</v>
      </c>
      <c r="M137" s="9">
        <v>453.65121545999983</v>
      </c>
      <c r="N137" s="9">
        <v>418.92955900999993</v>
      </c>
      <c r="O137" s="9">
        <f>SUM(C137:N137)</f>
        <v>5073.63087938</v>
      </c>
    </row>
    <row r="138" spans="2:15" ht="15" thickBot="1">
      <c r="B138" s="13" t="s">
        <v>19</v>
      </c>
      <c r="C138" s="14">
        <v>384.5700977999975</v>
      </c>
      <c r="D138" s="14">
        <v>354.74582174999483</v>
      </c>
      <c r="E138" s="37">
        <v>375.2374216599955</v>
      </c>
      <c r="F138" s="37">
        <v>384.4660415999956</v>
      </c>
      <c r="G138" s="37">
        <v>408.6205284999984</v>
      </c>
      <c r="H138" s="37">
        <v>404.5460809099997</v>
      </c>
      <c r="I138" s="14">
        <v>446.639339819998</v>
      </c>
      <c r="J138" s="14">
        <v>444.3162598099962</v>
      </c>
      <c r="K138" s="46">
        <v>566.6008984699982</v>
      </c>
      <c r="L138" s="14">
        <v>489.11764203999877</v>
      </c>
      <c r="M138" s="14">
        <v>458.9282044799998</v>
      </c>
      <c r="N138" s="14">
        <v>447.7303573299951</v>
      </c>
      <c r="O138" s="14">
        <f>SUM(C138:N138)</f>
        <v>5165.518694169968</v>
      </c>
    </row>
    <row r="139" spans="2:15" ht="15" thickBot="1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35"/>
      <c r="N139" s="17"/>
      <c r="O139" s="17"/>
    </row>
    <row r="140" spans="2:15" ht="15.75" thickBot="1">
      <c r="B140" s="18" t="s">
        <v>20</v>
      </c>
      <c r="C140" s="19">
        <f aca="true" t="shared" si="9" ref="C140:N140">SUM(C134:C138)</f>
        <v>1076.1923424099987</v>
      </c>
      <c r="D140" s="19">
        <f t="shared" si="9"/>
        <v>1175.934916509996</v>
      </c>
      <c r="E140" s="19">
        <f t="shared" si="9"/>
        <v>1103.767886419997</v>
      </c>
      <c r="F140" s="19">
        <f t="shared" si="9"/>
        <v>1033.302178009997</v>
      </c>
      <c r="G140" s="19">
        <f t="shared" si="9"/>
        <v>1288.8890372</v>
      </c>
      <c r="H140" s="19">
        <f t="shared" si="9"/>
        <v>1205.8283911100013</v>
      </c>
      <c r="I140" s="19">
        <f>SUM(I134:I138)</f>
        <v>1257.0395218099993</v>
      </c>
      <c r="J140" s="19">
        <f>SUM(J134:J138)</f>
        <v>1263.9954045799973</v>
      </c>
      <c r="K140" s="19">
        <f t="shared" si="9"/>
        <v>1647.9455141799972</v>
      </c>
      <c r="L140" s="19">
        <f t="shared" si="9"/>
        <v>1291.0151226999997</v>
      </c>
      <c r="M140" s="19">
        <f t="shared" si="9"/>
        <v>1232.2016260000005</v>
      </c>
      <c r="N140" s="19">
        <f t="shared" si="9"/>
        <v>1204.560392099996</v>
      </c>
      <c r="O140" s="19">
        <f>SUM(O134:O138)</f>
        <v>14780.67233302998</v>
      </c>
    </row>
    <row r="143" ht="12.75">
      <c r="D143" s="64"/>
    </row>
    <row r="144" spans="2:15" ht="20.25">
      <c r="B144" s="65" t="s">
        <v>41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2:16" ht="18">
      <c r="B145" s="66" t="s">
        <v>30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26"/>
    </row>
    <row r="146" ht="13.5" thickBot="1"/>
    <row r="147" spans="2:15" ht="15.75" thickBot="1">
      <c r="B147" s="4" t="s">
        <v>1</v>
      </c>
      <c r="C147" s="5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6" t="s">
        <v>11</v>
      </c>
      <c r="M147" s="6" t="s">
        <v>12</v>
      </c>
      <c r="N147" s="6" t="s">
        <v>13</v>
      </c>
      <c r="O147" s="7" t="s">
        <v>14</v>
      </c>
    </row>
    <row r="148" spans="2:15" ht="14.25">
      <c r="B148" s="8" t="s">
        <v>15</v>
      </c>
      <c r="C148" s="9">
        <v>40.81117969</v>
      </c>
      <c r="D148" s="9">
        <v>35.356876700000015</v>
      </c>
      <c r="E148" s="36">
        <v>42.09449525</v>
      </c>
      <c r="F148" s="36">
        <v>44.85286619</v>
      </c>
      <c r="G148" s="36">
        <v>44.11207228</v>
      </c>
      <c r="H148" s="36">
        <v>46.43925571000001</v>
      </c>
      <c r="I148" s="9">
        <v>47.315339750000014</v>
      </c>
      <c r="J148" s="9">
        <v>48.7225708</v>
      </c>
      <c r="K148" s="45">
        <v>48.635932180000005</v>
      </c>
      <c r="L148" s="9">
        <v>48.59205622</v>
      </c>
      <c r="M148" s="9">
        <v>50.81410094000001</v>
      </c>
      <c r="N148" s="9">
        <v>34.25247657</v>
      </c>
      <c r="O148" s="11">
        <f>SUM(C148:N148)</f>
        <v>531.9992222800001</v>
      </c>
    </row>
    <row r="149" spans="2:15" ht="14.25">
      <c r="B149" s="12" t="s">
        <v>16</v>
      </c>
      <c r="C149" s="9">
        <v>136.09058757</v>
      </c>
      <c r="D149" s="9">
        <v>249.65501208000006</v>
      </c>
      <c r="E149" s="36">
        <v>202.6890037</v>
      </c>
      <c r="F149" s="36">
        <v>191.31386626000008</v>
      </c>
      <c r="G149" s="36">
        <v>210.31662876999994</v>
      </c>
      <c r="H149" s="36">
        <v>213.99247211000002</v>
      </c>
      <c r="I149" s="10">
        <v>221.24271983999998</v>
      </c>
      <c r="J149" s="9">
        <v>211.1702074299999</v>
      </c>
      <c r="K149" s="45">
        <v>195.73712060000005</v>
      </c>
      <c r="L149" s="9">
        <v>163.95814280000005</v>
      </c>
      <c r="M149" s="9">
        <v>52.773157360000006</v>
      </c>
      <c r="N149" s="9">
        <v>83.82620052000001</v>
      </c>
      <c r="O149" s="9">
        <f>SUM(C149:N149)</f>
        <v>2132.76511904</v>
      </c>
    </row>
    <row r="150" spans="2:15" ht="14.25">
      <c r="B150" s="12" t="s">
        <v>17</v>
      </c>
      <c r="C150" s="9">
        <v>419.3303311399998</v>
      </c>
      <c r="D150" s="9">
        <v>381.26789206000007</v>
      </c>
      <c r="E150" s="36">
        <v>469.01111941000005</v>
      </c>
      <c r="F150" s="36">
        <v>460.75836139</v>
      </c>
      <c r="G150" s="36">
        <v>492.1130505499999</v>
      </c>
      <c r="H150" s="36">
        <v>485.65387212999997</v>
      </c>
      <c r="I150" s="9">
        <v>471.02548665999996</v>
      </c>
      <c r="J150" s="9">
        <v>493.5176447899999</v>
      </c>
      <c r="K150" s="45">
        <v>478.85715501</v>
      </c>
      <c r="L150" s="9">
        <v>550.34570441</v>
      </c>
      <c r="M150" s="9">
        <v>501.89392135</v>
      </c>
      <c r="N150" s="9">
        <v>485.2814361</v>
      </c>
      <c r="O150" s="9">
        <f>SUM(C150:N150)</f>
        <v>5689.055974999999</v>
      </c>
    </row>
    <row r="151" spans="2:15" ht="14.25">
      <c r="B151" s="12" t="s">
        <v>18</v>
      </c>
      <c r="C151" s="9">
        <v>186.4374465100014</v>
      </c>
      <c r="D151" s="9">
        <v>154.7161644600009</v>
      </c>
      <c r="E151" s="36">
        <v>194.50457180000134</v>
      </c>
      <c r="F151" s="36">
        <v>185.28115866000186</v>
      </c>
      <c r="G151" s="36">
        <v>203.68735186000092</v>
      </c>
      <c r="H151" s="36">
        <v>195.9866125400015</v>
      </c>
      <c r="I151" s="9">
        <v>218.2589207400011</v>
      </c>
      <c r="J151" s="9">
        <v>207.86362006000147</v>
      </c>
      <c r="K151" s="45">
        <v>212.3043762800015</v>
      </c>
      <c r="L151" s="9">
        <v>212.8913274300012</v>
      </c>
      <c r="M151" s="9">
        <v>200.37986843000098</v>
      </c>
      <c r="N151" s="9">
        <v>217.15825997000067</v>
      </c>
      <c r="O151" s="9">
        <f>SUM(C151:N151)</f>
        <v>2389.4696787400144</v>
      </c>
    </row>
    <row r="152" spans="2:15" ht="15" thickBot="1">
      <c r="B152" s="13" t="s">
        <v>19</v>
      </c>
      <c r="C152" s="14">
        <v>411.26843326000005</v>
      </c>
      <c r="D152" s="14">
        <v>354.74582174999483</v>
      </c>
      <c r="E152" s="37">
        <v>466.19003702999555</v>
      </c>
      <c r="F152" s="37">
        <v>425.3687747499987</v>
      </c>
      <c r="G152" s="37">
        <v>483.6033485299944</v>
      </c>
      <c r="H152" s="37">
        <v>471.1672732399947</v>
      </c>
      <c r="I152" s="14">
        <v>544.8891929199915</v>
      </c>
      <c r="J152" s="14">
        <v>524.9433805799985</v>
      </c>
      <c r="K152" s="46">
        <v>530.0670848699921</v>
      </c>
      <c r="L152" s="14">
        <v>529.7788963099925</v>
      </c>
      <c r="M152" s="14">
        <v>490.25045308999825</v>
      </c>
      <c r="N152" s="14">
        <v>528.8085145799948</v>
      </c>
      <c r="O152" s="14">
        <f>SUM(C152:N152)</f>
        <v>5761.081210909947</v>
      </c>
    </row>
    <row r="153" spans="2:15" ht="15" thickBot="1"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35"/>
      <c r="N153" s="17"/>
      <c r="O153" s="17"/>
    </row>
    <row r="154" spans="2:15" ht="15.75" thickBot="1">
      <c r="B154" s="18" t="s">
        <v>20</v>
      </c>
      <c r="C154" s="19">
        <f aca="true" t="shared" si="10" ref="C154:H154">SUM(C148:C152)</f>
        <v>1193.9379781700013</v>
      </c>
      <c r="D154" s="19">
        <f t="shared" si="10"/>
        <v>1175.7417670499958</v>
      </c>
      <c r="E154" s="19">
        <f t="shared" si="10"/>
        <v>1374.489227189997</v>
      </c>
      <c r="F154" s="19">
        <f t="shared" si="10"/>
        <v>1307.5750272500006</v>
      </c>
      <c r="G154" s="19">
        <f t="shared" si="10"/>
        <v>1433.8324519899952</v>
      </c>
      <c r="H154" s="19">
        <f t="shared" si="10"/>
        <v>1413.2394857299962</v>
      </c>
      <c r="I154" s="19">
        <f aca="true" t="shared" si="11" ref="I154:O154">SUM(I148:I152)</f>
        <v>1502.7316599099925</v>
      </c>
      <c r="J154" s="19">
        <f t="shared" si="11"/>
        <v>1486.21742366</v>
      </c>
      <c r="K154" s="19">
        <f t="shared" si="11"/>
        <v>1465.6016689399935</v>
      </c>
      <c r="L154" s="19">
        <f t="shared" si="11"/>
        <v>1505.5661271699937</v>
      </c>
      <c r="M154" s="19">
        <f t="shared" si="11"/>
        <v>1296.1115011699994</v>
      </c>
      <c r="N154" s="19">
        <f t="shared" si="11"/>
        <v>1349.3268877399955</v>
      </c>
      <c r="O154" s="19">
        <f t="shared" si="11"/>
        <v>16504.37120596996</v>
      </c>
    </row>
    <row r="155" ht="15" customHeight="1"/>
    <row r="156" ht="15" customHeight="1"/>
    <row r="157" ht="15" customHeight="1"/>
    <row r="158" spans="2:10" ht="23.25">
      <c r="B158" s="56" t="s">
        <v>32</v>
      </c>
      <c r="C158" s="57" t="s">
        <v>33</v>
      </c>
      <c r="D158" s="57"/>
      <c r="E158" s="57"/>
      <c r="F158" s="57"/>
      <c r="G158" s="57"/>
      <c r="H158" s="57"/>
      <c r="I158" s="57"/>
      <c r="J158" s="57"/>
    </row>
    <row r="159" spans="2:10" ht="18.75">
      <c r="B159" t="s">
        <v>31</v>
      </c>
      <c r="C159" s="57" t="s">
        <v>34</v>
      </c>
      <c r="D159" s="57"/>
      <c r="E159" s="57"/>
      <c r="F159" s="57"/>
      <c r="G159" s="57"/>
      <c r="H159" s="57"/>
      <c r="I159" s="57"/>
      <c r="J159" s="57"/>
    </row>
    <row r="160" ht="12.75">
      <c r="M160" s="62"/>
    </row>
    <row r="161" spans="3:13" ht="15">
      <c r="C161" s="58" t="s">
        <v>35</v>
      </c>
      <c r="D161" s="59" t="s">
        <v>36</v>
      </c>
      <c r="F161" s="59" t="s">
        <v>37</v>
      </c>
      <c r="M161" s="62"/>
    </row>
    <row r="162" spans="4:13" ht="14.25">
      <c r="D162" s="60" t="s">
        <v>15</v>
      </c>
      <c r="F162" s="61" t="s">
        <v>15</v>
      </c>
      <c r="M162" s="62"/>
    </row>
    <row r="163" spans="4:13" ht="14.25">
      <c r="D163" s="60" t="s">
        <v>18</v>
      </c>
      <c r="F163" s="61" t="s">
        <v>16</v>
      </c>
      <c r="M163" s="62"/>
    </row>
    <row r="164" spans="4:13" ht="14.25">
      <c r="D164" s="60" t="s">
        <v>16</v>
      </c>
      <c r="F164" s="61" t="s">
        <v>17</v>
      </c>
      <c r="M164" s="62"/>
    </row>
    <row r="165" spans="4:6" ht="14.25">
      <c r="D165" s="60" t="s">
        <v>17</v>
      </c>
      <c r="F165" s="61" t="s">
        <v>18</v>
      </c>
    </row>
    <row r="166" spans="4:6" ht="14.25">
      <c r="D166" s="60" t="s">
        <v>19</v>
      </c>
      <c r="F166" s="61" t="s">
        <v>19</v>
      </c>
    </row>
    <row r="167" ht="15" customHeight="1"/>
    <row r="168" ht="15" customHeight="1"/>
    <row r="169" ht="15" customHeight="1"/>
    <row r="170" spans="2:15" ht="20.25">
      <c r="B170" s="65" t="s">
        <v>41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spans="2:15" ht="18">
      <c r="B171" s="66" t="s">
        <v>38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ht="13.5" thickBot="1"/>
    <row r="173" spans="2:15" ht="15.75" thickBot="1">
      <c r="B173" s="4" t="s">
        <v>1</v>
      </c>
      <c r="C173" s="5" t="s">
        <v>2</v>
      </c>
      <c r="D173" s="6" t="s">
        <v>3</v>
      </c>
      <c r="E173" s="6" t="s">
        <v>4</v>
      </c>
      <c r="F173" s="6" t="s">
        <v>5</v>
      </c>
      <c r="G173" s="6" t="s">
        <v>6</v>
      </c>
      <c r="H173" s="6" t="s">
        <v>7</v>
      </c>
      <c r="I173" s="6" t="s">
        <v>8</v>
      </c>
      <c r="J173" s="6" t="s">
        <v>9</v>
      </c>
      <c r="K173" s="6" t="s">
        <v>10</v>
      </c>
      <c r="L173" s="6" t="s">
        <v>11</v>
      </c>
      <c r="M173" s="6" t="s">
        <v>12</v>
      </c>
      <c r="N173" s="6" t="s">
        <v>13</v>
      </c>
      <c r="O173" s="7" t="s">
        <v>14</v>
      </c>
    </row>
    <row r="174" spans="2:15" ht="14.25">
      <c r="B174" s="8" t="s">
        <v>15</v>
      </c>
      <c r="C174" s="9">
        <v>47.450422030000006</v>
      </c>
      <c r="D174" s="9">
        <v>45.78244284</v>
      </c>
      <c r="E174" s="36">
        <v>49.768658439999996</v>
      </c>
      <c r="F174" s="36">
        <v>52.63486694000001</v>
      </c>
      <c r="G174" s="36">
        <v>48.061467189999995</v>
      </c>
      <c r="H174" s="36">
        <v>49.82637890000001</v>
      </c>
      <c r="I174" s="9">
        <v>51.92220491999999</v>
      </c>
      <c r="J174" s="9">
        <v>52.64527509999999</v>
      </c>
      <c r="K174" s="45">
        <v>53.81966291</v>
      </c>
      <c r="L174" s="9">
        <v>53.28844502999999</v>
      </c>
      <c r="M174" s="9"/>
      <c r="N174" s="9"/>
      <c r="O174" s="11">
        <f>SUM(C174:N174)</f>
        <v>505.1998243</v>
      </c>
    </row>
    <row r="175" spans="2:15" ht="14.25">
      <c r="B175" s="12" t="s">
        <v>16</v>
      </c>
      <c r="C175" s="9">
        <v>37.90856810000001</v>
      </c>
      <c r="D175" s="9">
        <v>394.04389527999996</v>
      </c>
      <c r="E175" s="36">
        <v>387.3020309500001</v>
      </c>
      <c r="F175" s="36">
        <v>208.05293514</v>
      </c>
      <c r="G175" s="36">
        <v>205.84299793</v>
      </c>
      <c r="H175" s="36">
        <v>218.06127586999992</v>
      </c>
      <c r="I175" s="10">
        <v>212.55259384999997</v>
      </c>
      <c r="J175" s="9">
        <v>222.15144153000003</v>
      </c>
      <c r="K175" s="45">
        <v>224.30177595000092</v>
      </c>
      <c r="L175" s="9">
        <v>44.82331983000001</v>
      </c>
      <c r="M175" s="9"/>
      <c r="N175" s="9"/>
      <c r="O175" s="9">
        <f>SUM(C175:N175)</f>
        <v>2155.040834430001</v>
      </c>
    </row>
    <row r="176" spans="2:15" ht="14.25">
      <c r="B176" s="12" t="s">
        <v>17</v>
      </c>
      <c r="C176" s="9">
        <v>477.55152949000006</v>
      </c>
      <c r="D176" s="9">
        <v>426.1410705900001</v>
      </c>
      <c r="E176" s="36">
        <v>465.5026275800002</v>
      </c>
      <c r="F176" s="36">
        <v>474.22030656999993</v>
      </c>
      <c r="G176" s="36">
        <v>477.57570454</v>
      </c>
      <c r="H176" s="36">
        <v>517.95744184</v>
      </c>
      <c r="I176" s="9">
        <v>490.17729660999987</v>
      </c>
      <c r="J176" s="9">
        <v>528.5314267</v>
      </c>
      <c r="K176" s="45">
        <v>531.3935796100002</v>
      </c>
      <c r="L176" s="9">
        <v>508.48052576000015</v>
      </c>
      <c r="M176" s="9"/>
      <c r="N176" s="9"/>
      <c r="O176" s="9">
        <f>SUM(C176:N176)</f>
        <v>4897.53150929</v>
      </c>
    </row>
    <row r="177" spans="2:15" ht="14.25">
      <c r="B177" s="12" t="s">
        <v>18</v>
      </c>
      <c r="C177" s="9">
        <v>202.57968173000125</v>
      </c>
      <c r="D177" s="9">
        <v>185.83778499000096</v>
      </c>
      <c r="E177" s="36">
        <v>206.17749150000114</v>
      </c>
      <c r="F177" s="36">
        <v>191.54136409000154</v>
      </c>
      <c r="G177" s="36">
        <v>199.93394775000158</v>
      </c>
      <c r="H177" s="36">
        <v>218.9595372500013</v>
      </c>
      <c r="I177" s="9">
        <v>226.07083035999983</v>
      </c>
      <c r="J177" s="9">
        <v>215.57496550000167</v>
      </c>
      <c r="K177" s="45">
        <v>224.30177595000092</v>
      </c>
      <c r="L177" s="9">
        <v>234.6031735600014</v>
      </c>
      <c r="M177" s="9"/>
      <c r="N177" s="9"/>
      <c r="O177" s="9">
        <f>SUM(C177:N177)</f>
        <v>2105.5805526800123</v>
      </c>
    </row>
    <row r="178" spans="2:15" ht="15" thickBot="1">
      <c r="B178" s="13" t="s">
        <v>19</v>
      </c>
      <c r="C178" s="14">
        <v>475.57333910999523</v>
      </c>
      <c r="D178" s="14">
        <v>445.79474633999524</v>
      </c>
      <c r="E178" s="37">
        <v>493.69682040999305</v>
      </c>
      <c r="F178" s="37">
        <v>445.9968338699957</v>
      </c>
      <c r="G178" s="37">
        <v>481.6852991299892</v>
      </c>
      <c r="H178" s="37">
        <v>528.1073502600008</v>
      </c>
      <c r="I178" s="14">
        <v>566.2466504199855</v>
      </c>
      <c r="J178" s="14">
        <v>542.9619979099937</v>
      </c>
      <c r="K178" s="46">
        <v>575.822440559992</v>
      </c>
      <c r="L178" s="14">
        <v>608.3998913999915</v>
      </c>
      <c r="M178" s="14"/>
      <c r="N178" s="14"/>
      <c r="O178" s="14">
        <f>SUM(C178:N178)</f>
        <v>5164.285369409932</v>
      </c>
    </row>
    <row r="179" spans="2:15" ht="15" thickBot="1"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35"/>
      <c r="N179" s="17"/>
      <c r="O179" s="17"/>
    </row>
    <row r="180" spans="2:15" ht="15.75" thickBot="1">
      <c r="B180" s="18" t="s">
        <v>20</v>
      </c>
      <c r="C180" s="19">
        <f aca="true" t="shared" si="12" ref="C180:H180">SUM(C174:C178)</f>
        <v>1241.0635404599966</v>
      </c>
      <c r="D180" s="19">
        <f t="shared" si="12"/>
        <v>1497.5999400399962</v>
      </c>
      <c r="E180" s="19">
        <f t="shared" si="12"/>
        <v>1602.4476288799945</v>
      </c>
      <c r="F180" s="19">
        <f t="shared" si="12"/>
        <v>1372.4463066099972</v>
      </c>
      <c r="G180" s="19">
        <f t="shared" si="12"/>
        <v>1413.0994165399907</v>
      </c>
      <c r="H180" s="19">
        <f t="shared" si="12"/>
        <v>1532.911984120002</v>
      </c>
      <c r="I180" s="19">
        <f aca="true" t="shared" si="13" ref="I180:O180">SUM(I174:I178)</f>
        <v>1546.969576159985</v>
      </c>
      <c r="J180" s="19">
        <f t="shared" si="13"/>
        <v>1561.8651067399953</v>
      </c>
      <c r="K180" s="19">
        <f t="shared" si="13"/>
        <v>1609.639234979994</v>
      </c>
      <c r="L180" s="19">
        <f t="shared" si="13"/>
        <v>1449.5953555799929</v>
      </c>
      <c r="M180" s="19">
        <f t="shared" si="13"/>
        <v>0</v>
      </c>
      <c r="N180" s="19">
        <f t="shared" si="13"/>
        <v>0</v>
      </c>
      <c r="O180" s="19">
        <f t="shared" si="13"/>
        <v>14827.638090109946</v>
      </c>
    </row>
    <row r="181" ht="15" customHeight="1"/>
    <row r="182" ht="15" customHeight="1"/>
    <row r="183" ht="15" customHeight="1"/>
  </sheetData>
  <sheetProtection/>
  <mergeCells count="24">
    <mergeCell ref="B47:O47"/>
    <mergeCell ref="B61:O61"/>
    <mergeCell ref="B75:O75"/>
    <mergeCell ref="B89:O89"/>
    <mergeCell ref="B103:O103"/>
    <mergeCell ref="B74:O74"/>
    <mergeCell ref="B88:O88"/>
    <mergeCell ref="B102:O102"/>
    <mergeCell ref="B116:O116"/>
    <mergeCell ref="B145:O145"/>
    <mergeCell ref="B171:O171"/>
    <mergeCell ref="B130:O130"/>
    <mergeCell ref="B144:O144"/>
    <mergeCell ref="B170:O170"/>
    <mergeCell ref="B4:O4"/>
    <mergeCell ref="B5:O5"/>
    <mergeCell ref="B18:O18"/>
    <mergeCell ref="B19:O19"/>
    <mergeCell ref="B117:O117"/>
    <mergeCell ref="B131:O131"/>
    <mergeCell ref="B32:O32"/>
    <mergeCell ref="B33:O33"/>
    <mergeCell ref="B46:O46"/>
    <mergeCell ref="B60:O6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Francisco Alberto Wallace Perez</cp:lastModifiedBy>
  <dcterms:created xsi:type="dcterms:W3CDTF">2006-11-08T15:46:58Z</dcterms:created>
  <dcterms:modified xsi:type="dcterms:W3CDTF">2015-12-15T12:40:10Z</dcterms:modified>
  <cp:category/>
  <cp:version/>
  <cp:contentType/>
  <cp:contentStatus/>
</cp:coreProperties>
</file>