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\\siewsfs01\D\DATA_SIE\Direccion de Mercados Electricos y SENI\2 BUCKUP DE PCs DMEM\Gerencia Monitoreo\Ricardo Salazar\6 - PAGINA WEB SIE\GENERACION\Capacidad Inst\SENI\"/>
    </mc:Choice>
  </mc:AlternateContent>
  <xr:revisionPtr revIDLastSave="0" documentId="8_{E5D674B8-03F8-4F67-9C56-2AAFC6B6E606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or Tecnologia." sheetId="1" r:id="rId1"/>
    <sheet name="Sheet1" sheetId="5" state="hidden" r:id="rId2"/>
    <sheet name="Por Empresa" sheetId="3" r:id="rId3"/>
    <sheet name="Por Combustible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 localSheetId="3">#REF!</definedName>
    <definedName name="A" localSheetId="0">#REF!</definedName>
    <definedName name="A">#REF!</definedName>
    <definedName name="aaaaa" localSheetId="3">#REF!</definedName>
    <definedName name="aaaaa">#REF!</definedName>
    <definedName name="AAAAAAAAAAAAAAAAAAAAAAAA" localSheetId="3">#REF!</definedName>
    <definedName name="AAAAAAAAAAAAAAAAAAAAAAAA">#REF!</definedName>
    <definedName name="AAAAAAAAAAAAAAAAAAAAAAAAAAAAAAA" localSheetId="3">#REF!</definedName>
    <definedName name="AAAAAAAAAAAAAAAAAAAAAAAAAAAAAAA">#REF!</definedName>
    <definedName name="_xlnm.Print_Area" localSheetId="3">'Por Combustible'!$A$1:$N$36</definedName>
    <definedName name="_xlnm.Print_Area" localSheetId="0">'Por Tecnologia.'!$A$1:$L$33</definedName>
    <definedName name="b" localSheetId="3">#REF!</definedName>
    <definedName name="b">#REF!</definedName>
    <definedName name="BDEMP">[1]BD!$A$2:$E$1500</definedName>
    <definedName name="CC_PETROLEO" localSheetId="3">#REF!</definedName>
    <definedName name="CC_PETROLEO" localSheetId="0">#REF!</definedName>
    <definedName name="CC_PETROLEO">#REF!</definedName>
    <definedName name="CMG" localSheetId="3">#REF!</definedName>
    <definedName name="CMG">#REF!</definedName>
    <definedName name="CMG_Referencia" localSheetId="3">#REF!</definedName>
    <definedName name="CMG_Referencia">#REF!</definedName>
    <definedName name="CMP">'[2]COSTO MARGINAL DE POTENCIA'!$D$17*1000</definedName>
    <definedName name="CMPPBRDic_n_1" localSheetId="3">#REF!</definedName>
    <definedName name="CMPPBRDic_n_1" localSheetId="0">#REF!</definedName>
    <definedName name="CMPPBRDic_n_1">#REF!</definedName>
    <definedName name="ConsPerd" localSheetId="3">#REF!</definedName>
    <definedName name="ConsPerd" localSheetId="0">#REF!</definedName>
    <definedName name="ConsPerd">#REF!</definedName>
    <definedName name="Contacts" localSheetId="3">#REF!</definedName>
    <definedName name="Contacts">#REF!</definedName>
    <definedName name="CPI_Mes_i_1" localSheetId="3">#REF!</definedName>
    <definedName name="CPI_Mes_i_1" localSheetId="0">#REF!</definedName>
    <definedName name="CPI_Mes_i_1">#REF!</definedName>
    <definedName name="CPI_Nov_n_1" localSheetId="3">#REF!</definedName>
    <definedName name="CPI_Nov_n_1" localSheetId="0">#REF!</definedName>
    <definedName name="CPI_Nov_n_1">#REF!</definedName>
    <definedName name="D" localSheetId="3">#REF!</definedName>
    <definedName name="D" localSheetId="0">#REF!</definedName>
    <definedName name="D">#REF!</definedName>
    <definedName name="D0" localSheetId="3">#REF!</definedName>
    <definedName name="D0" localSheetId="0">#REF!</definedName>
    <definedName name="D0">#REF!</definedName>
    <definedName name="DATA" localSheetId="3">#REF!</definedName>
    <definedName name="DATA">#REF!</definedName>
    <definedName name="ddddd" localSheetId="3">#REF!</definedName>
    <definedName name="ddddd">#REF!</definedName>
    <definedName name="ddddddd" localSheetId="3">#REF!</definedName>
    <definedName name="ddddddd">#REF!</definedName>
    <definedName name="Derecho_de_Conexión" localSheetId="3">#REF!</definedName>
    <definedName name="Derecho_de_Conexión">#REF!</definedName>
    <definedName name="disp_1" localSheetId="3">#REF!</definedName>
    <definedName name="disp_1" localSheetId="0">#REF!</definedName>
    <definedName name="disp_1">#REF!</definedName>
    <definedName name="disp_2" localSheetId="3">#REF!</definedName>
    <definedName name="disp_2" localSheetId="0">#REF!</definedName>
    <definedName name="disp_2">#REF!</definedName>
    <definedName name="disp_3" localSheetId="3">#REF!</definedName>
    <definedName name="disp_3" localSheetId="0">#REF!</definedName>
    <definedName name="disp_3">#REF!</definedName>
    <definedName name="disp_4" localSheetId="3">#REF!</definedName>
    <definedName name="disp_4" localSheetId="0">#REF!</definedName>
    <definedName name="disp_4">#REF!</definedName>
    <definedName name="disp_5" localSheetId="3">#REF!</definedName>
    <definedName name="disp_5" localSheetId="0">#REF!</definedName>
    <definedName name="disp_5">#REF!</definedName>
    <definedName name="disp_6" localSheetId="3">#REF!</definedName>
    <definedName name="disp_6" localSheetId="0">#REF!</definedName>
    <definedName name="disp_6">#REF!</definedName>
    <definedName name="disp_7" localSheetId="3">#REF!</definedName>
    <definedName name="disp_7" localSheetId="0">#REF!</definedName>
    <definedName name="disp_7">#REF!</definedName>
    <definedName name="empresas" localSheetId="3">#REF!</definedName>
    <definedName name="empresas">#REF!</definedName>
    <definedName name="Factor_de_nodo" localSheetId="3">#REF!</definedName>
    <definedName name="Factor_de_nodo">#REF!</definedName>
    <definedName name="FECHA">'[3]MENU PRINCIPAL'!$G$17</definedName>
    <definedName name="FECHALIM" localSheetId="3">#REF!</definedName>
    <definedName name="FECHALIM" localSheetId="0">#REF!</definedName>
    <definedName name="FECHALIM">#REF!</definedName>
    <definedName name="Identificación_de_Nodo" localSheetId="3">#REF!</definedName>
    <definedName name="Identificación_de_Nodo">#REF!</definedName>
    <definedName name="jaja" localSheetId="3">#REF!</definedName>
    <definedName name="jaja">#REF!</definedName>
    <definedName name="jaja1" localSheetId="3">#REF!</definedName>
    <definedName name="jaja1">#REF!</definedName>
    <definedName name="jaja2" localSheetId="3">#REF!</definedName>
    <definedName name="jaja2">#REF!</definedName>
    <definedName name="JEEE" localSheetId="3">#REF!</definedName>
    <definedName name="JEEE" localSheetId="0">#REF!</definedName>
    <definedName name="JEEE">#REF!</definedName>
    <definedName name="MAXIMA">5.5</definedName>
    <definedName name="MEDIA">4.5</definedName>
    <definedName name="MINIMA">3.5</definedName>
    <definedName name="MOTOR_DIESEL" localSheetId="3">#REF!</definedName>
    <definedName name="MOTOR_DIESEL" localSheetId="0">#REF!</definedName>
    <definedName name="MOTOR_DIESEL">#REF!</definedName>
    <definedName name="Nodo" localSheetId="3">#REF!</definedName>
    <definedName name="Nodo">#REF!</definedName>
    <definedName name="NUMERITO_DE_24" localSheetId="3">#REF!</definedName>
    <definedName name="NUMERITO_DE_24" localSheetId="0">#REF!</definedName>
    <definedName name="NUMERITO_DE_24">#REF!</definedName>
    <definedName name="Perdidas" localSheetId="3">#REF!</definedName>
    <definedName name="Perdidas" localSheetId="0">#REF!</definedName>
    <definedName name="Perdidas">#REF!</definedName>
    <definedName name="Reserva_Operativa" localSheetId="3">#REF!</definedName>
    <definedName name="Reserva_Operativa" localSheetId="0">#REF!</definedName>
    <definedName name="Reserva_Operativa">#REF!</definedName>
    <definedName name="SEMANA">'[3]MENU PRINCIPAL'!$F$20</definedName>
    <definedName name="tasa">[4]EDESUR!$Q$8</definedName>
    <definedName name="Tasa_oficial" localSheetId="3">#REF!</definedName>
    <definedName name="Tasa_oficial" localSheetId="0">#REF!</definedName>
    <definedName name="Tasa_oficial">#REF!</definedName>
    <definedName name="tasa2">[4]EDESUR!$Q$36</definedName>
    <definedName name="tasa9">[4]EDESUR!$Q$15</definedName>
    <definedName name="TasaCambio">[5]Cmg!$C$58</definedName>
    <definedName name="TG_PETROLEO" localSheetId="3">#REF!</definedName>
    <definedName name="TG_PETROLEO" localSheetId="0">#REF!</definedName>
    <definedName name="TG_PETROLEO">#REF!</definedName>
    <definedName name="TV_CARBÓN" localSheetId="3">#REF!</definedName>
    <definedName name="TV_CARBÓN" localSheetId="0">#REF!</definedName>
    <definedName name="TV_CARBÓN">#REF!</definedName>
    <definedName name="TV_PETROLEO" localSheetId="3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3">#REF!</definedName>
    <definedName name="XXXX">#REF!</definedName>
    <definedName name="xxxxx" localSheetId="3">#REF!</definedName>
    <definedName name="xxxxx">#REF!</definedName>
    <definedName name="xxxxxx" localSheetId="3">#REF!</definedName>
    <definedName name="xxxxxx">#REF!</definedName>
    <definedName name="XXXXXXX" localSheetId="3">#REF!</definedName>
    <definedName name="xxxxxxx" localSheetId="0">#REF!</definedName>
    <definedName name="XXXXXXX">#REF!</definedName>
    <definedName name="XXXXXXXXX" localSheetId="3">#REF!</definedName>
    <definedName name="XXXXXXXXX">#REF!</definedName>
    <definedName name="XXXXXXXXXXX" localSheetId="3">#REF!</definedName>
    <definedName name="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3" l="1"/>
  <c r="E30" i="3" s="1"/>
  <c r="E31" i="3" l="1"/>
  <c r="E29" i="3"/>
  <c r="D21" i="4"/>
  <c r="F58" i="5"/>
  <c r="G58" i="5"/>
  <c r="H58" i="5"/>
  <c r="I58" i="5"/>
  <c r="E58" i="5"/>
  <c r="E14" i="4" l="1"/>
  <c r="E15" i="4"/>
  <c r="E13" i="4"/>
  <c r="E12" i="4"/>
  <c r="E20" i="4"/>
  <c r="E17" i="4"/>
  <c r="E18" i="4"/>
  <c r="E11" i="4"/>
  <c r="E16" i="4"/>
  <c r="E19" i="4"/>
  <c r="E27" i="3" l="1"/>
  <c r="E21" i="3"/>
  <c r="E26" i="3"/>
  <c r="E19" i="3"/>
  <c r="E24" i="3"/>
  <c r="E21" i="4"/>
  <c r="E17" i="3"/>
  <c r="E20" i="3"/>
  <c r="E13" i="3"/>
  <c r="E18" i="3"/>
  <c r="E28" i="3"/>
  <c r="E11" i="3"/>
  <c r="E22" i="3"/>
  <c r="E12" i="3"/>
  <c r="E23" i="3"/>
  <c r="E14" i="3"/>
  <c r="E16" i="3"/>
  <c r="E25" i="3"/>
  <c r="E15" i="3"/>
  <c r="E32" i="3" l="1"/>
  <c r="C19" i="1"/>
  <c r="G17" i="1" l="1"/>
  <c r="D15" i="1"/>
  <c r="D16" i="1"/>
  <c r="D14" i="1"/>
  <c r="D13" i="1"/>
  <c r="D12" i="1"/>
  <c r="D18" i="1"/>
  <c r="D17" i="1"/>
  <c r="D11" i="1"/>
  <c r="D19" i="1" l="1"/>
</calcChain>
</file>

<file path=xl/sharedStrings.xml><?xml version="1.0" encoding="utf-8"?>
<sst xmlns="http://schemas.openxmlformats.org/spreadsheetml/2006/main" count="143" uniqueCount="109">
  <si>
    <t>Empresa</t>
  </si>
  <si>
    <t>Potencia  (MW)</t>
  </si>
  <si>
    <t>%</t>
  </si>
  <si>
    <t xml:space="preserve"> </t>
  </si>
  <si>
    <t>TOTAL</t>
  </si>
  <si>
    <t>SUPERINTENDENCIA DE ELECTRICIDAD</t>
  </si>
  <si>
    <t xml:space="preserve">DIRECCCION MERCADO ELECTRICO MAYORISTA </t>
  </si>
  <si>
    <t>Ciclo Combinado</t>
  </si>
  <si>
    <t>Turbinas a Gas</t>
  </si>
  <si>
    <t>Turbinas a Vapor</t>
  </si>
  <si>
    <t>Hidroeléctrica</t>
  </si>
  <si>
    <t>Capacidad Instalada de Generación por tipo de Combustible</t>
  </si>
  <si>
    <t>Combustible</t>
  </si>
  <si>
    <t>Gas Natural</t>
  </si>
  <si>
    <t>Carbón</t>
  </si>
  <si>
    <t>Viento</t>
  </si>
  <si>
    <t>Capacidad Instalada de Generación por Empresa</t>
  </si>
  <si>
    <t>CEPP</t>
  </si>
  <si>
    <t>LAESA</t>
  </si>
  <si>
    <t>METALDOM</t>
  </si>
  <si>
    <t>MONTERIO</t>
  </si>
  <si>
    <t>PVDC</t>
  </si>
  <si>
    <t>SAN FELIPE</t>
  </si>
  <si>
    <t>SEABOARD</t>
  </si>
  <si>
    <t>CEPM</t>
  </si>
  <si>
    <t>Potencia     (MW)</t>
  </si>
  <si>
    <t>Capacidad instalada por tecnología  en el 2016 - [MW] , [%]</t>
  </si>
  <si>
    <t>AGENTE</t>
  </si>
  <si>
    <t>Ciclo Combinado con Motores</t>
  </si>
  <si>
    <t>Eólica</t>
  </si>
  <si>
    <t>BIOMASA</t>
  </si>
  <si>
    <t>SOLAR</t>
  </si>
  <si>
    <t>Motor combustión interna</t>
  </si>
  <si>
    <t>Total capacidad instalada</t>
  </si>
  <si>
    <t>AES ANDRES</t>
  </si>
  <si>
    <t>RIO SAN JUAN (CDEEE)</t>
  </si>
  <si>
    <t xml:space="preserve">ELECTRONIC JRC </t>
  </si>
  <si>
    <t>COMPANIA ELECTRICA DE PUERTO PLATA</t>
  </si>
  <si>
    <t>COMPANIA ELECTRICA DE SAN PEDRO DE MACORIS</t>
  </si>
  <si>
    <t>COMPLEJO METALURGICO DOMINICANO</t>
  </si>
  <si>
    <t>DOMINICAN POWER</t>
  </si>
  <si>
    <t>EGE-HAINA</t>
  </si>
  <si>
    <t>EGEHID</t>
  </si>
  <si>
    <t>EGE-ITABO</t>
  </si>
  <si>
    <t>GENERADORA PALAMARA LA VEGA</t>
  </si>
  <si>
    <t>GENERADORA SAN FELIPE LP (GSF)</t>
  </si>
  <si>
    <t>LOS ORIGENES</t>
  </si>
  <si>
    <t>MONTERIO POWER. S.A.</t>
  </si>
  <si>
    <t>LEAR INVESTMEN, S.A.</t>
  </si>
  <si>
    <t>SAN PEDRO BIOENERGY</t>
  </si>
  <si>
    <t>SEABOARD TRANSCONTINENTAL CAPITAL</t>
  </si>
  <si>
    <t>Biomasa</t>
  </si>
  <si>
    <t>Tecnologia</t>
  </si>
  <si>
    <t>Agua</t>
  </si>
  <si>
    <t>Central/Unidad</t>
  </si>
  <si>
    <t>RIO SAN JUAN</t>
  </si>
  <si>
    <t>CEPP 1</t>
  </si>
  <si>
    <t>CEPP 2</t>
  </si>
  <si>
    <t>CESPM 1</t>
  </si>
  <si>
    <t>CESPM 2</t>
  </si>
  <si>
    <t>CESPM 3</t>
  </si>
  <si>
    <t>LOS MINA 5</t>
  </si>
  <si>
    <t>LOS MINA 6</t>
  </si>
  <si>
    <t>LA VEGA</t>
  </si>
  <si>
    <t>PALAMARA</t>
  </si>
  <si>
    <t>BARAHONA CARBON</t>
  </si>
  <si>
    <t>HAINA TG</t>
  </si>
  <si>
    <t>SAN PEDRO VAPOR</t>
  </si>
  <si>
    <t>QUISQUEYA 2</t>
  </si>
  <si>
    <t>SULTANA DEL ESTE</t>
  </si>
  <si>
    <t>ITABO 1</t>
  </si>
  <si>
    <t>ITABO 2</t>
  </si>
  <si>
    <t>PIMENTEL 1</t>
  </si>
  <si>
    <t>PIMENTEL 2</t>
  </si>
  <si>
    <t>PIMENTEL 3</t>
  </si>
  <si>
    <t xml:space="preserve">LOS ORIGENES </t>
  </si>
  <si>
    <t>MONTE RIO</t>
  </si>
  <si>
    <t>QUISQUEYA 1</t>
  </si>
  <si>
    <t>ESTRELLA DEL MAR 2</t>
  </si>
  <si>
    <t>INCA KM22</t>
  </si>
  <si>
    <t>BERSAL</t>
  </si>
  <si>
    <t>SAN LORENZO</t>
  </si>
  <si>
    <t>Generac. FO6</t>
  </si>
  <si>
    <t>Generac. FO2</t>
  </si>
  <si>
    <t>Generac. FO6 /FO 2</t>
  </si>
  <si>
    <t>Generac. Gas Nat.</t>
  </si>
  <si>
    <t>Generac. Carbon</t>
  </si>
  <si>
    <t>Capacidad Nominal (MW)</t>
  </si>
  <si>
    <t>Capacidad Instalada de Generación por Tecnologia</t>
  </si>
  <si>
    <t>Gas Natural / Fuel Oil #6</t>
  </si>
  <si>
    <t>Fuente: Superintendencia de Electricidad</t>
  </si>
  <si>
    <t>EGEHAINA</t>
  </si>
  <si>
    <t>EGEITABO</t>
  </si>
  <si>
    <t>CDEEE (IPP's)</t>
  </si>
  <si>
    <t>DPP1</t>
  </si>
  <si>
    <t>ELECTRONIC JRC</t>
  </si>
  <si>
    <t>GPLV</t>
  </si>
  <si>
    <t>IC POWER</t>
  </si>
  <si>
    <t>LEAR INVESMENT</t>
  </si>
  <si>
    <t>MONTE CRISTI SOLAR</t>
  </si>
  <si>
    <t>SAN PEDRO BIO ENERGY</t>
  </si>
  <si>
    <t>Motor de Combustión</t>
  </si>
  <si>
    <t>Solar Fotovoltaica</t>
  </si>
  <si>
    <t>Térmica - Biomasa</t>
  </si>
  <si>
    <t>Fuel Oil # 2</t>
  </si>
  <si>
    <t>Fuel Oil # 6</t>
  </si>
  <si>
    <t>Fuel Oil # 6 y # 2</t>
  </si>
  <si>
    <t>Sol</t>
  </si>
  <si>
    <t>Ultima revision: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</si>
</sst>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#,##0.0_);\(#,##0.0\)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2" applyFill="1"/>
    <xf numFmtId="0" fontId="2" fillId="2" borderId="0" xfId="3" applyFill="1" applyAlignment="1"/>
    <xf numFmtId="0" fontId="2" fillId="2" borderId="0" xfId="3" applyFill="1"/>
    <xf numFmtId="0" fontId="2" fillId="2" borderId="0" xfId="3" applyFont="1" applyFill="1"/>
    <xf numFmtId="0" fontId="1" fillId="2" borderId="0" xfId="6" applyFill="1"/>
    <xf numFmtId="0" fontId="8" fillId="2" borderId="0" xfId="7" applyFont="1" applyFill="1" applyAlignment="1"/>
    <xf numFmtId="0" fontId="9" fillId="2" borderId="0" xfId="7" applyFont="1" applyFill="1" applyAlignment="1">
      <alignment vertical="center" wrapText="1"/>
    </xf>
    <xf numFmtId="0" fontId="10" fillId="2" borderId="0" xfId="6" applyFont="1" applyFill="1" applyAlignment="1">
      <alignment wrapText="1"/>
    </xf>
    <xf numFmtId="0" fontId="2" fillId="2" borderId="0" xfId="3" applyFill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0" fillId="2" borderId="0" xfId="3" quotePrefix="1" applyFont="1" applyFill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0" fontId="2" fillId="2" borderId="0" xfId="3" applyFill="1" applyAlignment="1">
      <alignment horizontal="left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/>
    </xf>
    <xf numFmtId="0" fontId="1" fillId="2" borderId="0" xfId="6" applyFill="1" applyBorder="1"/>
    <xf numFmtId="0" fontId="2" fillId="2" borderId="0" xfId="3" applyFill="1" applyBorder="1"/>
    <xf numFmtId="0" fontId="10" fillId="2" borderId="0" xfId="6" applyFont="1" applyFill="1" applyBorder="1" applyAlignment="1">
      <alignment wrapText="1"/>
    </xf>
    <xf numFmtId="166" fontId="0" fillId="2" borderId="0" xfId="0" applyNumberFormat="1" applyFill="1"/>
    <xf numFmtId="0" fontId="0" fillId="2" borderId="0" xfId="0" applyFill="1"/>
    <xf numFmtId="0" fontId="5" fillId="2" borderId="2" xfId="3" applyFont="1" applyFill="1" applyBorder="1" applyAlignment="1">
      <alignment horizontal="center" vertical="center"/>
    </xf>
    <xf numFmtId="164" fontId="2" fillId="2" borderId="0" xfId="3" applyNumberFormat="1" applyFill="1" applyAlignment="1">
      <alignment horizontal="center" vertical="center"/>
    </xf>
    <xf numFmtId="164" fontId="0" fillId="2" borderId="0" xfId="0" applyNumberFormat="1" applyFill="1"/>
    <xf numFmtId="2" fontId="2" fillId="2" borderId="0" xfId="3" applyNumberFormat="1" applyFill="1" applyAlignment="1">
      <alignment horizontal="center" vertical="center"/>
    </xf>
    <xf numFmtId="168" fontId="5" fillId="2" borderId="1" xfId="4" applyNumberFormat="1" applyFont="1" applyFill="1" applyBorder="1" applyAlignment="1">
      <alignment horizontal="center" vertical="center"/>
    </xf>
    <xf numFmtId="166" fontId="5" fillId="2" borderId="1" xfId="8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left" vertical="center"/>
    </xf>
    <xf numFmtId="165" fontId="6" fillId="2" borderId="7" xfId="3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9" fontId="11" fillId="2" borderId="7" xfId="1" applyFont="1" applyFill="1" applyBorder="1" applyAlignment="1">
      <alignment horizontal="right" vertical="center"/>
    </xf>
    <xf numFmtId="168" fontId="2" fillId="2" borderId="1" xfId="3" applyNumberFormat="1" applyFill="1" applyBorder="1" applyAlignment="1">
      <alignment horizontal="center" vertical="center"/>
    </xf>
    <xf numFmtId="168" fontId="5" fillId="2" borderId="0" xfId="4" applyNumberFormat="1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/>
    </xf>
    <xf numFmtId="166" fontId="2" fillId="2" borderId="0" xfId="3" applyNumberFormat="1" applyFill="1" applyAlignment="1">
      <alignment horizontal="center" vertical="center"/>
    </xf>
    <xf numFmtId="168" fontId="2" fillId="2" borderId="0" xfId="3" applyNumberFormat="1" applyFill="1" applyAlignment="1">
      <alignment horizontal="center" vertical="center"/>
    </xf>
    <xf numFmtId="0" fontId="0" fillId="2" borderId="0" xfId="0" applyFill="1" applyBorder="1"/>
    <xf numFmtId="0" fontId="2" fillId="2" borderId="12" xfId="3" applyFill="1" applyBorder="1" applyAlignment="1">
      <alignment horizontal="center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  <xf numFmtId="0" fontId="11" fillId="2" borderId="16" xfId="3" applyFont="1" applyFill="1" applyBorder="1" applyAlignment="1">
      <alignment horizontal="center" vertical="center"/>
    </xf>
    <xf numFmtId="167" fontId="11" fillId="2" borderId="11" xfId="4" applyNumberFormat="1" applyFont="1" applyFill="1" applyBorder="1" applyAlignment="1">
      <alignment horizontal="center" vertical="center"/>
    </xf>
    <xf numFmtId="9" fontId="11" fillId="2" borderId="17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6" fillId="2" borderId="6" xfId="8" applyNumberFormat="1" applyFont="1" applyFill="1" applyBorder="1" applyAlignment="1">
      <alignment horizontal="left" vertical="center"/>
    </xf>
    <xf numFmtId="0" fontId="5" fillId="2" borderId="18" xfId="3" applyFont="1" applyFill="1" applyBorder="1" applyAlignment="1">
      <alignment horizontal="center" vertical="center"/>
    </xf>
    <xf numFmtId="168" fontId="5" fillId="2" borderId="19" xfId="4" applyNumberFormat="1" applyFont="1" applyFill="1" applyBorder="1" applyAlignment="1">
      <alignment horizontal="center" vertical="center"/>
    </xf>
    <xf numFmtId="165" fontId="5" fillId="2" borderId="20" xfId="1" applyNumberFormat="1" applyFont="1" applyFill="1" applyBorder="1" applyAlignment="1">
      <alignment horizontal="center" vertical="center"/>
    </xf>
    <xf numFmtId="164" fontId="11" fillId="2" borderId="11" xfId="8" applyNumberFormat="1" applyFont="1" applyFill="1" applyBorder="1" applyAlignment="1">
      <alignment horizontal="left" vertical="center"/>
    </xf>
    <xf numFmtId="0" fontId="9" fillId="2" borderId="0" xfId="7" applyFont="1" applyFill="1" applyAlignment="1">
      <alignment horizontal="center" vertical="center" wrapText="1"/>
    </xf>
    <xf numFmtId="0" fontId="10" fillId="2" borderId="4" xfId="6" applyFont="1" applyFill="1" applyBorder="1" applyAlignment="1">
      <alignment horizontal="center" wrapText="1"/>
    </xf>
    <xf numFmtId="0" fontId="8" fillId="2" borderId="0" xfId="7" applyFont="1" applyFill="1" applyAlignment="1">
      <alignment horizontal="center"/>
    </xf>
    <xf numFmtId="0" fontId="10" fillId="2" borderId="0" xfId="6" applyFont="1" applyFill="1" applyAlignment="1">
      <alignment horizontal="left" wrapText="1"/>
    </xf>
    <xf numFmtId="0" fontId="10" fillId="2" borderId="0" xfId="6" applyFont="1" applyFill="1" applyAlignment="1">
      <alignment horizontal="center" wrapText="1"/>
    </xf>
  </cellXfs>
  <cellStyles count="9">
    <cellStyle name="Millares" xfId="8" builtinId="3"/>
    <cellStyle name="Millares 3 2" xfId="4" xr:uid="{00000000-0005-0000-0000-000001000000}"/>
    <cellStyle name="Normal" xfId="0" builtinId="0"/>
    <cellStyle name="Normal 12" xfId="2" xr:uid="{00000000-0005-0000-0000-000003000000}"/>
    <cellStyle name="Normal 2 2" xfId="7" xr:uid="{00000000-0005-0000-0000-000004000000}"/>
    <cellStyle name="Normal 4 2" xfId="3" xr:uid="{00000000-0005-0000-0000-000005000000}"/>
    <cellStyle name="Normal 6" xfId="6" xr:uid="{00000000-0005-0000-0000-000006000000}"/>
    <cellStyle name="Normal_Memoria 2008 OC - CAP03" xfId="5" xr:uid="{00000000-0005-0000-0000-000007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defRPr>
            </a:pPr>
            <a:r>
              <a:rPr lang="en-US" sz="1800" b="1" i="0" baseline="0">
                <a:effectLst/>
              </a:rPr>
              <a:t>Capacidad Instalada por Tecnologia (MW)</a:t>
            </a:r>
            <a:endParaRPr lang="en-US"/>
          </a:p>
        </c:rich>
      </c:tx>
      <c:layout>
        <c:manualLayout>
          <c:xMode val="edge"/>
          <c:yMode val="edge"/>
          <c:x val="0.12767349672285336"/>
          <c:y val="3.00469483568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718549487130248E-2"/>
          <c:y val="0.20768415311722399"/>
          <c:w val="0.92528145051286981"/>
          <c:h val="0.75768381225074144"/>
        </c:manualLayout>
      </c:layout>
      <c:pie3DChart>
        <c:varyColors val="1"/>
        <c:ser>
          <c:idx val="0"/>
          <c:order val="0"/>
          <c:tx>
            <c:strRef>
              <c:f>'Por Tecnologia.'!$C$10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03-4096-8620-57FF72FDEE3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03-4096-8620-57FF72FDEE3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C03-4096-8620-57FF72FDEE3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C03-4096-8620-57FF72FDEE3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C03-4096-8620-57FF72FDEE3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C03-4096-8620-57FF72FDEE3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C03-4096-8620-57FF72FDEE3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1D5-48C0-B6EF-ED99CC83F6A2}"/>
              </c:ext>
            </c:extLst>
          </c:dPt>
          <c:dLbls>
            <c:dLbl>
              <c:idx val="0"/>
              <c:layout>
                <c:manualLayout>
                  <c:x val="-0.16903346456692914"/>
                  <c:y val="7.11537620297462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03-4096-8620-57FF72FDEE31}"/>
                </c:ext>
              </c:extLst>
            </c:dLbl>
            <c:dLbl>
              <c:idx val="2"/>
              <c:layout>
                <c:manualLayout>
                  <c:x val="0.14857790055792744"/>
                  <c:y val="-0.25477826635306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03-4096-8620-57FF72FDEE31}"/>
                </c:ext>
              </c:extLst>
            </c:dLbl>
            <c:dLbl>
              <c:idx val="3"/>
              <c:layout>
                <c:manualLayout>
                  <c:x val="0.16739438527032149"/>
                  <c:y val="-0.14389405869720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03-4096-8620-57FF72FDEE31}"/>
                </c:ext>
              </c:extLst>
            </c:dLbl>
            <c:dLbl>
              <c:idx val="4"/>
              <c:layout>
                <c:manualLayout>
                  <c:x val="-7.5046904315196998E-3"/>
                  <c:y val="3.32208473940753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03-4096-8620-57FF72FDEE31}"/>
                </c:ext>
              </c:extLst>
            </c:dLbl>
            <c:dLbl>
              <c:idx val="5"/>
              <c:layout>
                <c:manualLayout>
                  <c:x val="-1.1782954897992359E-2"/>
                  <c:y val="-0.107323516378634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03-4096-8620-57FF72FDEE31}"/>
                </c:ext>
              </c:extLst>
            </c:dLbl>
            <c:dLbl>
              <c:idx val="6"/>
              <c:layout>
                <c:manualLayout>
                  <c:x val="7.1524437823650394E-2"/>
                  <c:y val="-0.11676824487848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03-4096-8620-57FF72FDEE31}"/>
                </c:ext>
              </c:extLst>
            </c:dLbl>
            <c:dLbl>
              <c:idx val="7"/>
              <c:layout>
                <c:manualLayout>
                  <c:x val="0.14231342957130358"/>
                  <c:y val="8.7136191309419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D5-48C0-B6EF-ED99CC83F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Tecnologia.'!$B$11:$B$18</c:f>
              <c:strCache>
                <c:ptCount val="8"/>
                <c:pt idx="0">
                  <c:v>Ciclo Combinado</c:v>
                </c:pt>
                <c:pt idx="1">
                  <c:v>Eólica</c:v>
                </c:pt>
                <c:pt idx="2">
                  <c:v>Hidroeléctrica</c:v>
                </c:pt>
                <c:pt idx="3">
                  <c:v>Motor de Combustión</c:v>
                </c:pt>
                <c:pt idx="4">
                  <c:v>Solar Fotovoltaica</c:v>
                </c:pt>
                <c:pt idx="5">
                  <c:v>Térmica - Biomasa</c:v>
                </c:pt>
                <c:pt idx="6">
                  <c:v>Turbinas a Gas</c:v>
                </c:pt>
                <c:pt idx="7">
                  <c:v>Turbinas a Vapor</c:v>
                </c:pt>
              </c:strCache>
            </c:strRef>
          </c:cat>
          <c:val>
            <c:numRef>
              <c:f>'Por Tecnologia.'!$C$11:$C$18</c:f>
              <c:numCache>
                <c:formatCode>_(* #,##0.0_);_(* \(#,##0.0\);_(* "-"??_);_(@_)</c:formatCode>
                <c:ptCount val="8"/>
                <c:pt idx="0">
                  <c:v>863.3</c:v>
                </c:pt>
                <c:pt idx="1">
                  <c:v>233.5</c:v>
                </c:pt>
                <c:pt idx="2">
                  <c:v>615.70000000000005</c:v>
                </c:pt>
                <c:pt idx="3">
                  <c:v>1290.4000000000001</c:v>
                </c:pt>
                <c:pt idx="4">
                  <c:v>88</c:v>
                </c:pt>
                <c:pt idx="5">
                  <c:v>30</c:v>
                </c:pt>
                <c:pt idx="6">
                  <c:v>646.6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03-4096-8620-57FF72FDEE31}"/>
            </c:ext>
          </c:extLst>
        </c:ser>
        <c:ser>
          <c:idx val="1"/>
          <c:order val="1"/>
          <c:tx>
            <c:strRef>
              <c:f>'Por Tecnologia.'!$D$10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C03-4096-8620-57FF72FDEE3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BC03-4096-8620-57FF72FDEE3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BC03-4096-8620-57FF72FDEE3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BC03-4096-8620-57FF72FDEE3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BC03-4096-8620-57FF72FDEE3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BC03-4096-8620-57FF72FDEE3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BC03-4096-8620-57FF72FDEE3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81D5-48C0-B6EF-ED99CC83F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Tecnologia.'!$B$11:$B$18</c:f>
              <c:strCache>
                <c:ptCount val="8"/>
                <c:pt idx="0">
                  <c:v>Ciclo Combinado</c:v>
                </c:pt>
                <c:pt idx="1">
                  <c:v>Eólica</c:v>
                </c:pt>
                <c:pt idx="2">
                  <c:v>Hidroeléctrica</c:v>
                </c:pt>
                <c:pt idx="3">
                  <c:v>Motor de Combustión</c:v>
                </c:pt>
                <c:pt idx="4">
                  <c:v>Solar Fotovoltaica</c:v>
                </c:pt>
                <c:pt idx="5">
                  <c:v>Térmica - Biomasa</c:v>
                </c:pt>
                <c:pt idx="6">
                  <c:v>Turbinas a Gas</c:v>
                </c:pt>
                <c:pt idx="7">
                  <c:v>Turbinas a Vapor</c:v>
                </c:pt>
              </c:strCache>
            </c:strRef>
          </c:cat>
          <c:val>
            <c:numRef>
              <c:f>'Por Tecnologia.'!$D$11:$D$18</c:f>
              <c:numCache>
                <c:formatCode>0.0%</c:formatCode>
                <c:ptCount val="8"/>
                <c:pt idx="0">
                  <c:v>0.2232191338073691</c:v>
                </c:pt>
                <c:pt idx="1">
                  <c:v>6.0374919198448611E-2</c:v>
                </c:pt>
                <c:pt idx="2">
                  <c:v>0.15919844861021332</c:v>
                </c:pt>
                <c:pt idx="3">
                  <c:v>0.33365223012281836</c:v>
                </c:pt>
                <c:pt idx="4">
                  <c:v>2.2753716871363929E-2</c:v>
                </c:pt>
                <c:pt idx="5">
                  <c:v>7.7569489334195219E-3</c:v>
                </c:pt>
                <c:pt idx="6">
                  <c:v>0.16718810601163542</c:v>
                </c:pt>
                <c:pt idx="7">
                  <c:v>2.5856496444731737E-2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C03-4096-8620-57FF72FDEE3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Capacidad Instalada por Empresas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22006350704799502"/>
          <c:y val="2.36886601264825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997459011806987E-2"/>
          <c:y val="0.13638744309503684"/>
          <c:w val="0.94732061762034514"/>
          <c:h val="0.86266489965427617"/>
        </c:manualLayout>
      </c:layout>
      <c:pie3DChart>
        <c:varyColors val="1"/>
        <c:ser>
          <c:idx val="0"/>
          <c:order val="0"/>
          <c:tx>
            <c:strRef>
              <c:f>'Por Empresa'!$D$10</c:f>
              <c:strCache>
                <c:ptCount val="1"/>
                <c:pt idx="0">
                  <c:v>Potencia     (MW)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7CC-467B-A57F-780401D91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7CC-467B-A57F-780401D91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7CC-467B-A57F-780401D91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7CC-467B-A57F-780401D91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7CC-467B-A57F-780401D91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F7CC-467B-A57F-780401D91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F7CC-467B-A57F-780401D91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F7CC-467B-A57F-780401D91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F7CC-467B-A57F-780401D91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F7CC-467B-A57F-780401D91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F7CC-467B-A57F-780401D918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F7CC-467B-A57F-780401D918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F7CC-467B-A57F-780401D918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F7CC-467B-A57F-780401D918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F7CC-467B-A57F-780401D918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E-F7CC-467B-A57F-780401D9181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B16D-4886-9925-70DB2CA54B8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B16D-4886-9925-70DB2CA54B8A}"/>
              </c:ext>
            </c:extLst>
          </c:dPt>
          <c:dLbls>
            <c:dLbl>
              <c:idx val="0"/>
              <c:layout>
                <c:manualLayout>
                  <c:x val="6.6405437409525314E-2"/>
                  <c:y val="-1.49894963694509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933813027068978E-2"/>
                      <c:h val="6.88261142498430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7CC-467B-A57F-780401D91812}"/>
                </c:ext>
              </c:extLst>
            </c:dLbl>
            <c:dLbl>
              <c:idx val="1"/>
              <c:layout>
                <c:manualLayout>
                  <c:x val="3.73091012676562E-2"/>
                  <c:y val="-0.144599552174622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C-467B-A57F-780401D91812}"/>
                </c:ext>
              </c:extLst>
            </c:dLbl>
            <c:dLbl>
              <c:idx val="2"/>
              <c:layout>
                <c:manualLayout>
                  <c:x val="4.7545340080387431E-2"/>
                  <c:y val="-3.5779567102134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CC-467B-A57F-780401D91812}"/>
                </c:ext>
              </c:extLst>
            </c:dLbl>
            <c:dLbl>
              <c:idx val="3"/>
              <c:layout>
                <c:manualLayout>
                  <c:x val="5.8996385965691976E-2"/>
                  <c:y val="-1.83276243011997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CC-467B-A57F-780401D91812}"/>
                </c:ext>
              </c:extLst>
            </c:dLbl>
            <c:dLbl>
              <c:idx val="4"/>
              <c:layout>
                <c:manualLayout>
                  <c:x val="2.3602597050033453E-2"/>
                  <c:y val="3.244845806703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CC-467B-A57F-780401D91812}"/>
                </c:ext>
              </c:extLst>
            </c:dLbl>
            <c:dLbl>
              <c:idx val="5"/>
              <c:layout>
                <c:manualLayout>
                  <c:x val="0.10356273799174909"/>
                  <c:y val="-1.6477996747581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CC-467B-A57F-780401D91812}"/>
                </c:ext>
              </c:extLst>
            </c:dLbl>
            <c:dLbl>
              <c:idx val="6"/>
              <c:layout>
                <c:manualLayout>
                  <c:x val="-1.1736040293845432E-2"/>
                  <c:y val="3.0354058849988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CC-467B-A57F-780401D91812}"/>
                </c:ext>
              </c:extLst>
            </c:dLbl>
            <c:dLbl>
              <c:idx val="7"/>
              <c:layout>
                <c:manualLayout>
                  <c:x val="-1.6542794273124962E-3"/>
                  <c:y val="0.123110854081092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CC-467B-A57F-780401D91812}"/>
                </c:ext>
              </c:extLst>
            </c:dLbl>
            <c:dLbl>
              <c:idx val="8"/>
              <c:layout>
                <c:manualLayout>
                  <c:x val="-4.9295430809714685E-2"/>
                  <c:y val="0.107409762307469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CC-467B-A57F-780401D91812}"/>
                </c:ext>
              </c:extLst>
            </c:dLbl>
            <c:dLbl>
              <c:idx val="9"/>
              <c:layout>
                <c:manualLayout>
                  <c:x val="-2.3673410597294199E-2"/>
                  <c:y val="0.101816114793560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CC-467B-A57F-780401D91812}"/>
                </c:ext>
              </c:extLst>
            </c:dLbl>
            <c:dLbl>
              <c:idx val="10"/>
              <c:layout>
                <c:manualLayout>
                  <c:x val="-2.2845951426616128E-2"/>
                  <c:y val="0.120946281959110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CC-467B-A57F-780401D91812}"/>
                </c:ext>
              </c:extLst>
            </c:dLbl>
            <c:dLbl>
              <c:idx val="11"/>
              <c:layout>
                <c:manualLayout>
                  <c:x val="-5.7969383492904411E-2"/>
                  <c:y val="7.6751733968325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CC-467B-A57F-780401D91812}"/>
                </c:ext>
              </c:extLst>
            </c:dLbl>
            <c:dLbl>
              <c:idx val="12"/>
              <c:layout>
                <c:manualLayout>
                  <c:x val="-4.4236053522681187E-2"/>
                  <c:y val="1.826659245294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CC-467B-A57F-780401D91812}"/>
                </c:ext>
              </c:extLst>
            </c:dLbl>
            <c:dLbl>
              <c:idx val="13"/>
              <c:layout>
                <c:manualLayout>
                  <c:x val="-6.8033825123804043E-2"/>
                  <c:y val="7.91878719316229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7CC-467B-A57F-780401D91812}"/>
                </c:ext>
              </c:extLst>
            </c:dLbl>
            <c:dLbl>
              <c:idx val="14"/>
              <c:layout>
                <c:manualLayout>
                  <c:x val="-7.9834837612814263E-2"/>
                  <c:y val="2.9944520474174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7CC-467B-A57F-780401D91812}"/>
                </c:ext>
              </c:extLst>
            </c:dLbl>
            <c:dLbl>
              <c:idx val="15"/>
              <c:layout>
                <c:manualLayout>
                  <c:x val="-0.11575672373961926"/>
                  <c:y val="-2.0553822701815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7CC-467B-A57F-780401D91812}"/>
                </c:ext>
              </c:extLst>
            </c:dLbl>
            <c:dLbl>
              <c:idx val="16"/>
              <c:layout>
                <c:manualLayout>
                  <c:x val="-1.1710070864415216E-2"/>
                  <c:y val="-2.100093420525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16D-4886-9925-70DB2CA54B8A}"/>
                </c:ext>
              </c:extLst>
            </c:dLbl>
            <c:dLbl>
              <c:idx val="17"/>
              <c:layout>
                <c:manualLayout>
                  <c:x val="5.2158260380208508E-2"/>
                  <c:y val="-1.0608419710248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16D-4886-9925-70DB2CA54B8A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Empresa'!$C$11:$C$28</c:f>
              <c:strCache>
                <c:ptCount val="18"/>
                <c:pt idx="0">
                  <c:v>EGEHID</c:v>
                </c:pt>
                <c:pt idx="1">
                  <c:v>EGEHAINA</c:v>
                </c:pt>
                <c:pt idx="2">
                  <c:v>EGEITABO</c:v>
                </c:pt>
                <c:pt idx="3">
                  <c:v>AES ANDRES</c:v>
                </c:pt>
                <c:pt idx="4">
                  <c:v>CDEEE (IPP's)</c:v>
                </c:pt>
                <c:pt idx="5">
                  <c:v>CEPM</c:v>
                </c:pt>
                <c:pt idx="6">
                  <c:v>CEPP</c:v>
                </c:pt>
                <c:pt idx="7">
                  <c:v>DPP1</c:v>
                </c:pt>
                <c:pt idx="8">
                  <c:v>ELECTRONIC JRC</c:v>
                </c:pt>
                <c:pt idx="9">
                  <c:v>GPLV</c:v>
                </c:pt>
                <c:pt idx="10">
                  <c:v>IC POWER</c:v>
                </c:pt>
                <c:pt idx="11">
                  <c:v>LAESA</c:v>
                </c:pt>
                <c:pt idx="12">
                  <c:v>LEAR INVESMENT</c:v>
                </c:pt>
                <c:pt idx="13">
                  <c:v>LOS ORIGENES</c:v>
                </c:pt>
                <c:pt idx="14">
                  <c:v>METALDOM</c:v>
                </c:pt>
                <c:pt idx="15">
                  <c:v>MONTE CRISTI SOLAR</c:v>
                </c:pt>
                <c:pt idx="16">
                  <c:v>MONTERIO</c:v>
                </c:pt>
                <c:pt idx="17">
                  <c:v>PVDC</c:v>
                </c:pt>
              </c:strCache>
            </c:strRef>
          </c:cat>
          <c:val>
            <c:numRef>
              <c:f>'Por Empresa'!$D$11:$D$28</c:f>
              <c:numCache>
                <c:formatCode>0.0</c:formatCode>
                <c:ptCount val="18"/>
                <c:pt idx="0">
                  <c:v>615.70000000000005</c:v>
                </c:pt>
                <c:pt idx="1">
                  <c:v>670</c:v>
                </c:pt>
                <c:pt idx="2">
                  <c:v>294.5</c:v>
                </c:pt>
                <c:pt idx="3">
                  <c:v>319</c:v>
                </c:pt>
                <c:pt idx="4">
                  <c:v>300</c:v>
                </c:pt>
                <c:pt idx="5">
                  <c:v>8.3000000000000007</c:v>
                </c:pt>
                <c:pt idx="6">
                  <c:v>76.8</c:v>
                </c:pt>
                <c:pt idx="7">
                  <c:v>359.3</c:v>
                </c:pt>
                <c:pt idx="8">
                  <c:v>30</c:v>
                </c:pt>
                <c:pt idx="9">
                  <c:v>194.5</c:v>
                </c:pt>
                <c:pt idx="10">
                  <c:v>50</c:v>
                </c:pt>
                <c:pt idx="11">
                  <c:v>111.2</c:v>
                </c:pt>
                <c:pt idx="12">
                  <c:v>100.1</c:v>
                </c:pt>
                <c:pt idx="13">
                  <c:v>60.7</c:v>
                </c:pt>
                <c:pt idx="14">
                  <c:v>42</c:v>
                </c:pt>
                <c:pt idx="15">
                  <c:v>58</c:v>
                </c:pt>
                <c:pt idx="16">
                  <c:v>39.4</c:v>
                </c:pt>
                <c:pt idx="17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7CC-467B-A57F-780401D91812}"/>
            </c:ext>
          </c:extLst>
        </c:ser>
        <c:ser>
          <c:idx val="1"/>
          <c:order val="1"/>
          <c:tx>
            <c:strRef>
              <c:f>'Por Empresa'!$E$10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F7CC-467B-A57F-780401D91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F7CC-467B-A57F-780401D91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F7CC-467B-A57F-780401D91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F7CC-467B-A57F-780401D91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F7CC-467B-A57F-780401D91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F7CC-467B-A57F-780401D91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C-F7CC-467B-A57F-780401D91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E-F7CC-467B-A57F-780401D91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0-F7CC-467B-A57F-780401D91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2-F7CC-467B-A57F-780401D91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4-F7CC-467B-A57F-780401D918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6-F7CC-467B-A57F-780401D918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8-F7CC-467B-A57F-780401D918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A-F7CC-467B-A57F-780401D918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C-F7CC-467B-A57F-780401D918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3-B16D-4886-9925-70DB2CA54B8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5-B16D-4886-9925-70DB2CA54B8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B16D-4886-9925-70DB2CA54B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Empresa'!$C$11:$C$28</c:f>
              <c:strCache>
                <c:ptCount val="18"/>
                <c:pt idx="0">
                  <c:v>EGEHID</c:v>
                </c:pt>
                <c:pt idx="1">
                  <c:v>EGEHAINA</c:v>
                </c:pt>
                <c:pt idx="2">
                  <c:v>EGEITABO</c:v>
                </c:pt>
                <c:pt idx="3">
                  <c:v>AES ANDRES</c:v>
                </c:pt>
                <c:pt idx="4">
                  <c:v>CDEEE (IPP's)</c:v>
                </c:pt>
                <c:pt idx="5">
                  <c:v>CEPM</c:v>
                </c:pt>
                <c:pt idx="6">
                  <c:v>CEPP</c:v>
                </c:pt>
                <c:pt idx="7">
                  <c:v>DPP1</c:v>
                </c:pt>
                <c:pt idx="8">
                  <c:v>ELECTRONIC JRC</c:v>
                </c:pt>
                <c:pt idx="9">
                  <c:v>GPLV</c:v>
                </c:pt>
                <c:pt idx="10">
                  <c:v>IC POWER</c:v>
                </c:pt>
                <c:pt idx="11">
                  <c:v>LAESA</c:v>
                </c:pt>
                <c:pt idx="12">
                  <c:v>LEAR INVESMENT</c:v>
                </c:pt>
                <c:pt idx="13">
                  <c:v>LOS ORIGENES</c:v>
                </c:pt>
                <c:pt idx="14">
                  <c:v>METALDOM</c:v>
                </c:pt>
                <c:pt idx="15">
                  <c:v>MONTE CRISTI SOLAR</c:v>
                </c:pt>
                <c:pt idx="16">
                  <c:v>MONTERIO</c:v>
                </c:pt>
                <c:pt idx="17">
                  <c:v>PVDC</c:v>
                </c:pt>
              </c:strCache>
            </c:strRef>
          </c:cat>
          <c:val>
            <c:numRef>
              <c:f>'Por Empresa'!$E$11:$E$28</c:f>
              <c:numCache>
                <c:formatCode>0.0%</c:formatCode>
                <c:ptCount val="18"/>
                <c:pt idx="0">
                  <c:v>0.15919844861021332</c:v>
                </c:pt>
                <c:pt idx="1">
                  <c:v>0.17323852617970265</c:v>
                </c:pt>
                <c:pt idx="2">
                  <c:v>7.6147382029734964E-2</c:v>
                </c:pt>
                <c:pt idx="3">
                  <c:v>8.2482223658694245E-2</c:v>
                </c:pt>
                <c:pt idx="4">
                  <c:v>7.7569489334195219E-2</c:v>
                </c:pt>
                <c:pt idx="5">
                  <c:v>2.1460892049127347E-3</c:v>
                </c:pt>
                <c:pt idx="6">
                  <c:v>1.9857789269553974E-2</c:v>
                </c:pt>
                <c:pt idx="7">
                  <c:v>9.2902391725921143E-2</c:v>
                </c:pt>
                <c:pt idx="8">
                  <c:v>7.7569489334195219E-3</c:v>
                </c:pt>
                <c:pt idx="9">
                  <c:v>5.0290885585003234E-2</c:v>
                </c:pt>
                <c:pt idx="10">
                  <c:v>1.2928248222365869E-2</c:v>
                </c:pt>
                <c:pt idx="11">
                  <c:v>2.8752424046541693E-2</c:v>
                </c:pt>
                <c:pt idx="12">
                  <c:v>2.5882352941176467E-2</c:v>
                </c:pt>
                <c:pt idx="13">
                  <c:v>1.5694893341952166E-2</c:v>
                </c:pt>
                <c:pt idx="14">
                  <c:v>1.085972850678733E-2</c:v>
                </c:pt>
                <c:pt idx="15">
                  <c:v>1.4996767937944409E-2</c:v>
                </c:pt>
                <c:pt idx="16">
                  <c:v>1.0187459599224305E-2</c:v>
                </c:pt>
                <c:pt idx="17">
                  <c:v>5.5591467356173235E-2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F7CC-467B-A57F-780401D9181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Capacidad Instalada por</a:t>
            </a:r>
            <a:r>
              <a:rPr lang="en-US" baseline="0"/>
              <a:t> Combustible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15554966155546346"/>
          <c:y val="7.86627335299901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30994152046785E-2"/>
          <c:y val="0.12829677323865513"/>
          <c:w val="0.97426900584795317"/>
          <c:h val="0.82223724338857229"/>
        </c:manualLayout>
      </c:layout>
      <c:pie3DChart>
        <c:varyColors val="1"/>
        <c:ser>
          <c:idx val="0"/>
          <c:order val="0"/>
          <c:tx>
            <c:strRef>
              <c:f>'Por Combustible'!$D$10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19-4CF2-8D05-461CF73C1DEE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19-4CF2-8D05-461CF73C1D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319-4CF2-8D05-461CF73C1DEE}"/>
              </c:ext>
            </c:extLst>
          </c:dPt>
          <c:dPt>
            <c:idx val="5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319-4CF2-8D05-461CF73C1DEE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319-4CF2-8D05-461CF73C1DEE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319-4CF2-8D05-461CF73C1DEE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ED0-4CBC-8415-2E861456F42A}"/>
              </c:ext>
            </c:extLst>
          </c:dPt>
          <c:dPt>
            <c:idx val="9"/>
            <c:bubble3D val="0"/>
            <c:spPr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6ED0-4CBC-8415-2E861456F42A}"/>
              </c:ext>
            </c:extLst>
          </c:dPt>
          <c:dLbls>
            <c:dLbl>
              <c:idx val="0"/>
              <c:layout>
                <c:manualLayout>
                  <c:x val="-0.11022519520483144"/>
                  <c:y val="9.67128581222861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19-4CF2-8D05-461CF73C1DEE}"/>
                </c:ext>
              </c:extLst>
            </c:dLbl>
            <c:dLbl>
              <c:idx val="1"/>
              <c:layout>
                <c:manualLayout>
                  <c:x val="-9.6823735591044846E-2"/>
                  <c:y val="3.5465342557773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19-4CF2-8D05-461CF73C1DEE}"/>
                </c:ext>
              </c:extLst>
            </c:dLbl>
            <c:dLbl>
              <c:idx val="2"/>
              <c:layout>
                <c:manualLayout>
                  <c:x val="-0.25866314516328093"/>
                  <c:y val="-0.196995547060575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3"/>
              <c:layout>
                <c:manualLayout>
                  <c:x val="0.10444252462172636"/>
                  <c:y val="-0.264428424019556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4"/>
              <c:layout>
                <c:manualLayout>
                  <c:x val="0.13476398522285027"/>
                  <c:y val="-0.197644305015962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19-4CF2-8D05-461CF73C1DEE}"/>
                </c:ext>
              </c:extLst>
            </c:dLbl>
            <c:dLbl>
              <c:idx val="5"/>
              <c:layout>
                <c:manualLayout>
                  <c:x val="6.897619940364598E-2"/>
                  <c:y val="-0.148773766915499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24846894138233"/>
                      <c:h val="0.112471486518730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319-4CF2-8D05-461CF73C1DEE}"/>
                </c:ext>
              </c:extLst>
            </c:dLbl>
            <c:dLbl>
              <c:idx val="6"/>
              <c:layout>
                <c:manualLayout>
                  <c:x val="-7.603978969713425E-3"/>
                  <c:y val="-1.6869645911675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19-4CF2-8D05-461CF73C1DEE}"/>
                </c:ext>
              </c:extLst>
            </c:dLbl>
            <c:dLbl>
              <c:idx val="7"/>
              <c:layout>
                <c:manualLayout>
                  <c:x val="-1.5124363373073683E-2"/>
                  <c:y val="-0.13664748370833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19-4CF2-8D05-461CF73C1DEE}"/>
                </c:ext>
              </c:extLst>
            </c:dLbl>
            <c:dLbl>
              <c:idx val="8"/>
              <c:layout>
                <c:manualLayout>
                  <c:x val="9.1773340244695079E-2"/>
                  <c:y val="9.26128297287377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D0-4CBC-8415-2E861456F42A}"/>
                </c:ext>
              </c:extLst>
            </c:dLbl>
            <c:dLbl>
              <c:idx val="9"/>
              <c:layout>
                <c:manualLayout>
                  <c:x val="0.12430117081759764"/>
                  <c:y val="9.1566285085076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D0-4CBC-8415-2E861456F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Agua</c:v>
                </c:pt>
                <c:pt idx="1">
                  <c:v>Biomasa</c:v>
                </c:pt>
                <c:pt idx="2">
                  <c:v>Carbón</c:v>
                </c:pt>
                <c:pt idx="3">
                  <c:v>Fuel Oil # 2</c:v>
                </c:pt>
                <c:pt idx="4">
                  <c:v>Fuel Oil # 6</c:v>
                </c:pt>
                <c:pt idx="5">
                  <c:v>Fuel Oil # 6 y # 2</c:v>
                </c:pt>
                <c:pt idx="6">
                  <c:v>Gas Natural</c:v>
                </c:pt>
                <c:pt idx="7">
                  <c:v>Gas Natural / Fuel Oil #6</c:v>
                </c:pt>
                <c:pt idx="8">
                  <c:v>Sol</c:v>
                </c:pt>
                <c:pt idx="9">
                  <c:v>Viento</c:v>
                </c:pt>
              </c:strCache>
            </c:strRef>
          </c:cat>
          <c:val>
            <c:numRef>
              <c:f>'Por Combustible'!$D$11:$D$20</c:f>
              <c:numCache>
                <c:formatCode>_(* #,##0.0_);_(* \(#,##0.0\);_(* "-"??_);_(@_)</c:formatCode>
                <c:ptCount val="10"/>
                <c:pt idx="0">
                  <c:v>615.70000000000005</c:v>
                </c:pt>
                <c:pt idx="1">
                  <c:v>30</c:v>
                </c:pt>
                <c:pt idx="2">
                  <c:v>313.60000000000002</c:v>
                </c:pt>
                <c:pt idx="3">
                  <c:v>434.5</c:v>
                </c:pt>
                <c:pt idx="4">
                  <c:v>1180.9000000000001</c:v>
                </c:pt>
                <c:pt idx="5">
                  <c:v>185</c:v>
                </c:pt>
                <c:pt idx="6">
                  <c:v>678.3</c:v>
                </c:pt>
                <c:pt idx="7">
                  <c:v>108</c:v>
                </c:pt>
                <c:pt idx="8">
                  <c:v>88</c:v>
                </c:pt>
                <c:pt idx="9">
                  <c:v>233.5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319-4CF2-8D05-461CF73C1DEE}"/>
            </c:ext>
          </c:extLst>
        </c:ser>
        <c:ser>
          <c:idx val="1"/>
          <c:order val="1"/>
          <c:tx>
            <c:strRef>
              <c:f>'Por Combustible'!$E$10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5319-4CF2-8D05-461CF73C1DE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5319-4CF2-8D05-461CF73C1D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5319-4CF2-8D05-461CF73C1DE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5319-4CF2-8D05-461CF73C1DE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5319-4CF2-8D05-461CF73C1DE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A-5319-4CF2-8D05-461CF73C1DE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5319-4CF2-8D05-461CF73C1DE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E-5319-4CF2-8D05-461CF73C1DE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6ED0-4CBC-8415-2E861456F42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6ED0-4CBC-8415-2E861456F42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A05C-4681-8F47-F0F73D48F3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Agua</c:v>
                </c:pt>
                <c:pt idx="1">
                  <c:v>Biomasa</c:v>
                </c:pt>
                <c:pt idx="2">
                  <c:v>Carbón</c:v>
                </c:pt>
                <c:pt idx="3">
                  <c:v>Fuel Oil # 2</c:v>
                </c:pt>
                <c:pt idx="4">
                  <c:v>Fuel Oil # 6</c:v>
                </c:pt>
                <c:pt idx="5">
                  <c:v>Fuel Oil # 6 y # 2</c:v>
                </c:pt>
                <c:pt idx="6">
                  <c:v>Gas Natural</c:v>
                </c:pt>
                <c:pt idx="7">
                  <c:v>Gas Natural / Fuel Oil #6</c:v>
                </c:pt>
                <c:pt idx="8">
                  <c:v>Sol</c:v>
                </c:pt>
                <c:pt idx="9">
                  <c:v>Viento</c:v>
                </c:pt>
              </c:strCache>
            </c:strRef>
          </c:cat>
          <c:val>
            <c:numRef>
              <c:f>'Por Combustible'!$E$11:$E$21</c:f>
              <c:numCache>
                <c:formatCode>0.0%</c:formatCode>
                <c:ptCount val="11"/>
                <c:pt idx="0">
                  <c:v>0.15919844861021332</c:v>
                </c:pt>
                <c:pt idx="1">
                  <c:v>7.7569489334195219E-3</c:v>
                </c:pt>
                <c:pt idx="2">
                  <c:v>8.1085972850678742E-2</c:v>
                </c:pt>
                <c:pt idx="3">
                  <c:v>0.11234647705235941</c:v>
                </c:pt>
                <c:pt idx="4">
                  <c:v>0.30533936651583715</c:v>
                </c:pt>
                <c:pt idx="5">
                  <c:v>4.7834518422753713E-2</c:v>
                </c:pt>
                <c:pt idx="6">
                  <c:v>0.17538461538461536</c:v>
                </c:pt>
                <c:pt idx="7">
                  <c:v>2.7925016160310279E-2</c:v>
                </c:pt>
                <c:pt idx="8">
                  <c:v>2.2753716871363929E-2</c:v>
                </c:pt>
                <c:pt idx="9">
                  <c:v>6.0374919198448611E-2</c:v>
                </c:pt>
                <c:pt idx="1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319-4CF2-8D05-461CF73C1DEE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1328552</xdr:colOff>
      <xdr:row>1</xdr:row>
      <xdr:rowOff>160440</xdr:rowOff>
    </xdr:from>
    <xdr:to>
      <xdr:col>2</xdr:col>
      <xdr:colOff>409945</xdr:colOff>
      <xdr:row>5</xdr:row>
      <xdr:rowOff>72577</xdr:rowOff>
    </xdr:to>
    <xdr:pic>
      <xdr:nvPicPr>
        <xdr:cNvPr id="3" name="Picture 1" descr="logos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1452" y="322365"/>
          <a:ext cx="929243" cy="674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5</xdr:row>
      <xdr:rowOff>157162</xdr:rowOff>
    </xdr:from>
    <xdr:to>
      <xdr:col>11</xdr:col>
      <xdr:colOff>409575</xdr:colOff>
      <xdr:row>20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1037359</xdr:colOff>
      <xdr:row>1</xdr:row>
      <xdr:rowOff>148071</xdr:rowOff>
    </xdr:from>
    <xdr:to>
      <xdr:col>4</xdr:col>
      <xdr:colOff>69273</xdr:colOff>
      <xdr:row>5</xdr:row>
      <xdr:rowOff>180569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4184" y="309996"/>
          <a:ext cx="1317914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408215</xdr:colOff>
      <xdr:row>4</xdr:row>
      <xdr:rowOff>123825</xdr:rowOff>
    </xdr:from>
    <xdr:to>
      <xdr:col>17</xdr:col>
      <xdr:colOff>717097</xdr:colOff>
      <xdr:row>24</xdr:row>
      <xdr:rowOff>27214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1672937</xdr:colOff>
      <xdr:row>1</xdr:row>
      <xdr:rowOff>62345</xdr:rowOff>
    </xdr:from>
    <xdr:to>
      <xdr:col>3</xdr:col>
      <xdr:colOff>901412</xdr:colOff>
      <xdr:row>5</xdr:row>
      <xdr:rowOff>157595</xdr:rowOff>
    </xdr:to>
    <xdr:pic>
      <xdr:nvPicPr>
        <xdr:cNvPr id="2" name="Imagen 1" descr="C:\Documents and Settings\ddcruz\Escritorio\Logo SI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012" y="224270"/>
          <a:ext cx="1219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6</xdr:row>
      <xdr:rowOff>161926</xdr:rowOff>
    </xdr:from>
    <xdr:to>
      <xdr:col>13</xdr:col>
      <xdr:colOff>457200</xdr:colOff>
      <xdr:row>23</xdr:row>
      <xdr:rowOff>123826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7">
    <pageSetUpPr fitToPage="1"/>
  </sheetPr>
  <dimension ref="A2:P29"/>
  <sheetViews>
    <sheetView tabSelected="1" zoomScaleNormal="100" workbookViewId="0">
      <selection activeCell="B22" sqref="B22"/>
    </sheetView>
  </sheetViews>
  <sheetFormatPr baseColWidth="10" defaultColWidth="11.28515625" defaultRowHeight="12.75" x14ac:dyDescent="0.2"/>
  <cols>
    <col min="1" max="1" width="5.140625" style="3" customWidth="1"/>
    <col min="2" max="2" width="27.7109375" style="3" customWidth="1"/>
    <col min="3" max="3" width="16.42578125" style="3" bestFit="1" customWidth="1"/>
    <col min="4" max="4" width="16.140625" style="3" customWidth="1"/>
    <col min="5" max="252" width="11.28515625" style="3"/>
    <col min="253" max="253" width="9" style="3" customWidth="1"/>
    <col min="254" max="254" width="20.85546875" style="3" customWidth="1"/>
    <col min="255" max="255" width="11.28515625" style="3"/>
    <col min="256" max="256" width="8.85546875" style="3" customWidth="1"/>
    <col min="257" max="257" width="8.28515625" style="3" customWidth="1"/>
    <col min="258" max="508" width="11.28515625" style="3"/>
    <col min="509" max="509" width="9" style="3" customWidth="1"/>
    <col min="510" max="510" width="20.85546875" style="3" customWidth="1"/>
    <col min="511" max="511" width="11.28515625" style="3"/>
    <col min="512" max="512" width="8.85546875" style="3" customWidth="1"/>
    <col min="513" max="513" width="8.28515625" style="3" customWidth="1"/>
    <col min="514" max="764" width="11.28515625" style="3"/>
    <col min="765" max="765" width="9" style="3" customWidth="1"/>
    <col min="766" max="766" width="20.85546875" style="3" customWidth="1"/>
    <col min="767" max="767" width="11.28515625" style="3"/>
    <col min="768" max="768" width="8.85546875" style="3" customWidth="1"/>
    <col min="769" max="769" width="8.28515625" style="3" customWidth="1"/>
    <col min="770" max="1020" width="11.28515625" style="3"/>
    <col min="1021" max="1021" width="9" style="3" customWidth="1"/>
    <col min="1022" max="1022" width="20.85546875" style="3" customWidth="1"/>
    <col min="1023" max="1023" width="11.28515625" style="3"/>
    <col min="1024" max="1024" width="8.85546875" style="3" customWidth="1"/>
    <col min="1025" max="1025" width="8.28515625" style="3" customWidth="1"/>
    <col min="1026" max="1276" width="11.28515625" style="3"/>
    <col min="1277" max="1277" width="9" style="3" customWidth="1"/>
    <col min="1278" max="1278" width="20.85546875" style="3" customWidth="1"/>
    <col min="1279" max="1279" width="11.28515625" style="3"/>
    <col min="1280" max="1280" width="8.85546875" style="3" customWidth="1"/>
    <col min="1281" max="1281" width="8.28515625" style="3" customWidth="1"/>
    <col min="1282" max="1532" width="11.28515625" style="3"/>
    <col min="1533" max="1533" width="9" style="3" customWidth="1"/>
    <col min="1534" max="1534" width="20.85546875" style="3" customWidth="1"/>
    <col min="1535" max="1535" width="11.28515625" style="3"/>
    <col min="1536" max="1536" width="8.85546875" style="3" customWidth="1"/>
    <col min="1537" max="1537" width="8.28515625" style="3" customWidth="1"/>
    <col min="1538" max="1788" width="11.28515625" style="3"/>
    <col min="1789" max="1789" width="9" style="3" customWidth="1"/>
    <col min="1790" max="1790" width="20.85546875" style="3" customWidth="1"/>
    <col min="1791" max="1791" width="11.28515625" style="3"/>
    <col min="1792" max="1792" width="8.85546875" style="3" customWidth="1"/>
    <col min="1793" max="1793" width="8.28515625" style="3" customWidth="1"/>
    <col min="1794" max="2044" width="11.28515625" style="3"/>
    <col min="2045" max="2045" width="9" style="3" customWidth="1"/>
    <col min="2046" max="2046" width="20.85546875" style="3" customWidth="1"/>
    <col min="2047" max="2047" width="11.28515625" style="3"/>
    <col min="2048" max="2048" width="8.85546875" style="3" customWidth="1"/>
    <col min="2049" max="2049" width="8.28515625" style="3" customWidth="1"/>
    <col min="2050" max="2300" width="11.28515625" style="3"/>
    <col min="2301" max="2301" width="9" style="3" customWidth="1"/>
    <col min="2302" max="2302" width="20.85546875" style="3" customWidth="1"/>
    <col min="2303" max="2303" width="11.28515625" style="3"/>
    <col min="2304" max="2304" width="8.85546875" style="3" customWidth="1"/>
    <col min="2305" max="2305" width="8.28515625" style="3" customWidth="1"/>
    <col min="2306" max="2556" width="11.28515625" style="3"/>
    <col min="2557" max="2557" width="9" style="3" customWidth="1"/>
    <col min="2558" max="2558" width="20.85546875" style="3" customWidth="1"/>
    <col min="2559" max="2559" width="11.28515625" style="3"/>
    <col min="2560" max="2560" width="8.85546875" style="3" customWidth="1"/>
    <col min="2561" max="2561" width="8.28515625" style="3" customWidth="1"/>
    <col min="2562" max="2812" width="11.28515625" style="3"/>
    <col min="2813" max="2813" width="9" style="3" customWidth="1"/>
    <col min="2814" max="2814" width="20.85546875" style="3" customWidth="1"/>
    <col min="2815" max="2815" width="11.28515625" style="3"/>
    <col min="2816" max="2816" width="8.85546875" style="3" customWidth="1"/>
    <col min="2817" max="2817" width="8.28515625" style="3" customWidth="1"/>
    <col min="2818" max="3068" width="11.28515625" style="3"/>
    <col min="3069" max="3069" width="9" style="3" customWidth="1"/>
    <col min="3070" max="3070" width="20.85546875" style="3" customWidth="1"/>
    <col min="3071" max="3071" width="11.28515625" style="3"/>
    <col min="3072" max="3072" width="8.85546875" style="3" customWidth="1"/>
    <col min="3073" max="3073" width="8.28515625" style="3" customWidth="1"/>
    <col min="3074" max="3324" width="11.28515625" style="3"/>
    <col min="3325" max="3325" width="9" style="3" customWidth="1"/>
    <col min="3326" max="3326" width="20.85546875" style="3" customWidth="1"/>
    <col min="3327" max="3327" width="11.28515625" style="3"/>
    <col min="3328" max="3328" width="8.85546875" style="3" customWidth="1"/>
    <col min="3329" max="3329" width="8.28515625" style="3" customWidth="1"/>
    <col min="3330" max="3580" width="11.28515625" style="3"/>
    <col min="3581" max="3581" width="9" style="3" customWidth="1"/>
    <col min="3582" max="3582" width="20.85546875" style="3" customWidth="1"/>
    <col min="3583" max="3583" width="11.28515625" style="3"/>
    <col min="3584" max="3584" width="8.85546875" style="3" customWidth="1"/>
    <col min="3585" max="3585" width="8.28515625" style="3" customWidth="1"/>
    <col min="3586" max="3836" width="11.28515625" style="3"/>
    <col min="3837" max="3837" width="9" style="3" customWidth="1"/>
    <col min="3838" max="3838" width="20.85546875" style="3" customWidth="1"/>
    <col min="3839" max="3839" width="11.28515625" style="3"/>
    <col min="3840" max="3840" width="8.85546875" style="3" customWidth="1"/>
    <col min="3841" max="3841" width="8.28515625" style="3" customWidth="1"/>
    <col min="3842" max="4092" width="11.28515625" style="3"/>
    <col min="4093" max="4093" width="9" style="3" customWidth="1"/>
    <col min="4094" max="4094" width="20.85546875" style="3" customWidth="1"/>
    <col min="4095" max="4095" width="11.28515625" style="3"/>
    <col min="4096" max="4096" width="8.85546875" style="3" customWidth="1"/>
    <col min="4097" max="4097" width="8.28515625" style="3" customWidth="1"/>
    <col min="4098" max="4348" width="11.28515625" style="3"/>
    <col min="4349" max="4349" width="9" style="3" customWidth="1"/>
    <col min="4350" max="4350" width="20.85546875" style="3" customWidth="1"/>
    <col min="4351" max="4351" width="11.28515625" style="3"/>
    <col min="4352" max="4352" width="8.85546875" style="3" customWidth="1"/>
    <col min="4353" max="4353" width="8.28515625" style="3" customWidth="1"/>
    <col min="4354" max="4604" width="11.28515625" style="3"/>
    <col min="4605" max="4605" width="9" style="3" customWidth="1"/>
    <col min="4606" max="4606" width="20.85546875" style="3" customWidth="1"/>
    <col min="4607" max="4607" width="11.28515625" style="3"/>
    <col min="4608" max="4608" width="8.85546875" style="3" customWidth="1"/>
    <col min="4609" max="4609" width="8.28515625" style="3" customWidth="1"/>
    <col min="4610" max="4860" width="11.28515625" style="3"/>
    <col min="4861" max="4861" width="9" style="3" customWidth="1"/>
    <col min="4862" max="4862" width="20.85546875" style="3" customWidth="1"/>
    <col min="4863" max="4863" width="11.28515625" style="3"/>
    <col min="4864" max="4864" width="8.85546875" style="3" customWidth="1"/>
    <col min="4865" max="4865" width="8.28515625" style="3" customWidth="1"/>
    <col min="4866" max="5116" width="11.28515625" style="3"/>
    <col min="5117" max="5117" width="9" style="3" customWidth="1"/>
    <col min="5118" max="5118" width="20.85546875" style="3" customWidth="1"/>
    <col min="5119" max="5119" width="11.28515625" style="3"/>
    <col min="5120" max="5120" width="8.85546875" style="3" customWidth="1"/>
    <col min="5121" max="5121" width="8.28515625" style="3" customWidth="1"/>
    <col min="5122" max="5372" width="11.28515625" style="3"/>
    <col min="5373" max="5373" width="9" style="3" customWidth="1"/>
    <col min="5374" max="5374" width="20.85546875" style="3" customWidth="1"/>
    <col min="5375" max="5375" width="11.28515625" style="3"/>
    <col min="5376" max="5376" width="8.85546875" style="3" customWidth="1"/>
    <col min="5377" max="5377" width="8.28515625" style="3" customWidth="1"/>
    <col min="5378" max="5628" width="11.28515625" style="3"/>
    <col min="5629" max="5629" width="9" style="3" customWidth="1"/>
    <col min="5630" max="5630" width="20.85546875" style="3" customWidth="1"/>
    <col min="5631" max="5631" width="11.28515625" style="3"/>
    <col min="5632" max="5632" width="8.85546875" style="3" customWidth="1"/>
    <col min="5633" max="5633" width="8.28515625" style="3" customWidth="1"/>
    <col min="5634" max="5884" width="11.28515625" style="3"/>
    <col min="5885" max="5885" width="9" style="3" customWidth="1"/>
    <col min="5886" max="5886" width="20.85546875" style="3" customWidth="1"/>
    <col min="5887" max="5887" width="11.28515625" style="3"/>
    <col min="5888" max="5888" width="8.85546875" style="3" customWidth="1"/>
    <col min="5889" max="5889" width="8.28515625" style="3" customWidth="1"/>
    <col min="5890" max="6140" width="11.28515625" style="3"/>
    <col min="6141" max="6141" width="9" style="3" customWidth="1"/>
    <col min="6142" max="6142" width="20.85546875" style="3" customWidth="1"/>
    <col min="6143" max="6143" width="11.28515625" style="3"/>
    <col min="6144" max="6144" width="8.85546875" style="3" customWidth="1"/>
    <col min="6145" max="6145" width="8.28515625" style="3" customWidth="1"/>
    <col min="6146" max="6396" width="11.28515625" style="3"/>
    <col min="6397" max="6397" width="9" style="3" customWidth="1"/>
    <col min="6398" max="6398" width="20.85546875" style="3" customWidth="1"/>
    <col min="6399" max="6399" width="11.28515625" style="3"/>
    <col min="6400" max="6400" width="8.85546875" style="3" customWidth="1"/>
    <col min="6401" max="6401" width="8.28515625" style="3" customWidth="1"/>
    <col min="6402" max="6652" width="11.28515625" style="3"/>
    <col min="6653" max="6653" width="9" style="3" customWidth="1"/>
    <col min="6654" max="6654" width="20.85546875" style="3" customWidth="1"/>
    <col min="6655" max="6655" width="11.28515625" style="3"/>
    <col min="6656" max="6656" width="8.85546875" style="3" customWidth="1"/>
    <col min="6657" max="6657" width="8.28515625" style="3" customWidth="1"/>
    <col min="6658" max="6908" width="11.28515625" style="3"/>
    <col min="6909" max="6909" width="9" style="3" customWidth="1"/>
    <col min="6910" max="6910" width="20.85546875" style="3" customWidth="1"/>
    <col min="6911" max="6911" width="11.28515625" style="3"/>
    <col min="6912" max="6912" width="8.85546875" style="3" customWidth="1"/>
    <col min="6913" max="6913" width="8.28515625" style="3" customWidth="1"/>
    <col min="6914" max="7164" width="11.28515625" style="3"/>
    <col min="7165" max="7165" width="9" style="3" customWidth="1"/>
    <col min="7166" max="7166" width="20.85546875" style="3" customWidth="1"/>
    <col min="7167" max="7167" width="11.28515625" style="3"/>
    <col min="7168" max="7168" width="8.85546875" style="3" customWidth="1"/>
    <col min="7169" max="7169" width="8.28515625" style="3" customWidth="1"/>
    <col min="7170" max="7420" width="11.28515625" style="3"/>
    <col min="7421" max="7421" width="9" style="3" customWidth="1"/>
    <col min="7422" max="7422" width="20.85546875" style="3" customWidth="1"/>
    <col min="7423" max="7423" width="11.28515625" style="3"/>
    <col min="7424" max="7424" width="8.85546875" style="3" customWidth="1"/>
    <col min="7425" max="7425" width="8.28515625" style="3" customWidth="1"/>
    <col min="7426" max="7676" width="11.28515625" style="3"/>
    <col min="7677" max="7677" width="9" style="3" customWidth="1"/>
    <col min="7678" max="7678" width="20.85546875" style="3" customWidth="1"/>
    <col min="7679" max="7679" width="11.28515625" style="3"/>
    <col min="7680" max="7680" width="8.85546875" style="3" customWidth="1"/>
    <col min="7681" max="7681" width="8.28515625" style="3" customWidth="1"/>
    <col min="7682" max="7932" width="11.28515625" style="3"/>
    <col min="7933" max="7933" width="9" style="3" customWidth="1"/>
    <col min="7934" max="7934" width="20.85546875" style="3" customWidth="1"/>
    <col min="7935" max="7935" width="11.28515625" style="3"/>
    <col min="7936" max="7936" width="8.85546875" style="3" customWidth="1"/>
    <col min="7937" max="7937" width="8.28515625" style="3" customWidth="1"/>
    <col min="7938" max="8188" width="11.28515625" style="3"/>
    <col min="8189" max="8189" width="9" style="3" customWidth="1"/>
    <col min="8190" max="8190" width="20.85546875" style="3" customWidth="1"/>
    <col min="8191" max="8191" width="11.28515625" style="3"/>
    <col min="8192" max="8192" width="8.85546875" style="3" customWidth="1"/>
    <col min="8193" max="8193" width="8.28515625" style="3" customWidth="1"/>
    <col min="8194" max="8444" width="11.28515625" style="3"/>
    <col min="8445" max="8445" width="9" style="3" customWidth="1"/>
    <col min="8446" max="8446" width="20.85546875" style="3" customWidth="1"/>
    <col min="8447" max="8447" width="11.28515625" style="3"/>
    <col min="8448" max="8448" width="8.85546875" style="3" customWidth="1"/>
    <col min="8449" max="8449" width="8.28515625" style="3" customWidth="1"/>
    <col min="8450" max="8700" width="11.28515625" style="3"/>
    <col min="8701" max="8701" width="9" style="3" customWidth="1"/>
    <col min="8702" max="8702" width="20.85546875" style="3" customWidth="1"/>
    <col min="8703" max="8703" width="11.28515625" style="3"/>
    <col min="8704" max="8704" width="8.85546875" style="3" customWidth="1"/>
    <col min="8705" max="8705" width="8.28515625" style="3" customWidth="1"/>
    <col min="8706" max="8956" width="11.28515625" style="3"/>
    <col min="8957" max="8957" width="9" style="3" customWidth="1"/>
    <col min="8958" max="8958" width="20.85546875" style="3" customWidth="1"/>
    <col min="8959" max="8959" width="11.28515625" style="3"/>
    <col min="8960" max="8960" width="8.85546875" style="3" customWidth="1"/>
    <col min="8961" max="8961" width="8.28515625" style="3" customWidth="1"/>
    <col min="8962" max="9212" width="11.28515625" style="3"/>
    <col min="9213" max="9213" width="9" style="3" customWidth="1"/>
    <col min="9214" max="9214" width="20.85546875" style="3" customWidth="1"/>
    <col min="9215" max="9215" width="11.28515625" style="3"/>
    <col min="9216" max="9216" width="8.85546875" style="3" customWidth="1"/>
    <col min="9217" max="9217" width="8.28515625" style="3" customWidth="1"/>
    <col min="9218" max="9468" width="11.28515625" style="3"/>
    <col min="9469" max="9469" width="9" style="3" customWidth="1"/>
    <col min="9470" max="9470" width="20.85546875" style="3" customWidth="1"/>
    <col min="9471" max="9471" width="11.28515625" style="3"/>
    <col min="9472" max="9472" width="8.85546875" style="3" customWidth="1"/>
    <col min="9473" max="9473" width="8.28515625" style="3" customWidth="1"/>
    <col min="9474" max="9724" width="11.28515625" style="3"/>
    <col min="9725" max="9725" width="9" style="3" customWidth="1"/>
    <col min="9726" max="9726" width="20.85546875" style="3" customWidth="1"/>
    <col min="9727" max="9727" width="11.28515625" style="3"/>
    <col min="9728" max="9728" width="8.85546875" style="3" customWidth="1"/>
    <col min="9729" max="9729" width="8.28515625" style="3" customWidth="1"/>
    <col min="9730" max="9980" width="11.28515625" style="3"/>
    <col min="9981" max="9981" width="9" style="3" customWidth="1"/>
    <col min="9982" max="9982" width="20.85546875" style="3" customWidth="1"/>
    <col min="9983" max="9983" width="11.28515625" style="3"/>
    <col min="9984" max="9984" width="8.85546875" style="3" customWidth="1"/>
    <col min="9985" max="9985" width="8.28515625" style="3" customWidth="1"/>
    <col min="9986" max="10236" width="11.28515625" style="3"/>
    <col min="10237" max="10237" width="9" style="3" customWidth="1"/>
    <col min="10238" max="10238" width="20.85546875" style="3" customWidth="1"/>
    <col min="10239" max="10239" width="11.28515625" style="3"/>
    <col min="10240" max="10240" width="8.85546875" style="3" customWidth="1"/>
    <col min="10241" max="10241" width="8.28515625" style="3" customWidth="1"/>
    <col min="10242" max="10492" width="11.28515625" style="3"/>
    <col min="10493" max="10493" width="9" style="3" customWidth="1"/>
    <col min="10494" max="10494" width="20.85546875" style="3" customWidth="1"/>
    <col min="10495" max="10495" width="11.28515625" style="3"/>
    <col min="10496" max="10496" width="8.85546875" style="3" customWidth="1"/>
    <col min="10497" max="10497" width="8.28515625" style="3" customWidth="1"/>
    <col min="10498" max="10748" width="11.28515625" style="3"/>
    <col min="10749" max="10749" width="9" style="3" customWidth="1"/>
    <col min="10750" max="10750" width="20.85546875" style="3" customWidth="1"/>
    <col min="10751" max="10751" width="11.28515625" style="3"/>
    <col min="10752" max="10752" width="8.85546875" style="3" customWidth="1"/>
    <col min="10753" max="10753" width="8.28515625" style="3" customWidth="1"/>
    <col min="10754" max="11004" width="11.28515625" style="3"/>
    <col min="11005" max="11005" width="9" style="3" customWidth="1"/>
    <col min="11006" max="11006" width="20.85546875" style="3" customWidth="1"/>
    <col min="11007" max="11007" width="11.28515625" style="3"/>
    <col min="11008" max="11008" width="8.85546875" style="3" customWidth="1"/>
    <col min="11009" max="11009" width="8.28515625" style="3" customWidth="1"/>
    <col min="11010" max="11260" width="11.28515625" style="3"/>
    <col min="11261" max="11261" width="9" style="3" customWidth="1"/>
    <col min="11262" max="11262" width="20.85546875" style="3" customWidth="1"/>
    <col min="11263" max="11263" width="11.28515625" style="3"/>
    <col min="11264" max="11264" width="8.85546875" style="3" customWidth="1"/>
    <col min="11265" max="11265" width="8.28515625" style="3" customWidth="1"/>
    <col min="11266" max="11516" width="11.28515625" style="3"/>
    <col min="11517" max="11517" width="9" style="3" customWidth="1"/>
    <col min="11518" max="11518" width="20.85546875" style="3" customWidth="1"/>
    <col min="11519" max="11519" width="11.28515625" style="3"/>
    <col min="11520" max="11520" width="8.85546875" style="3" customWidth="1"/>
    <col min="11521" max="11521" width="8.28515625" style="3" customWidth="1"/>
    <col min="11522" max="11772" width="11.28515625" style="3"/>
    <col min="11773" max="11773" width="9" style="3" customWidth="1"/>
    <col min="11774" max="11774" width="20.85546875" style="3" customWidth="1"/>
    <col min="11775" max="11775" width="11.28515625" style="3"/>
    <col min="11776" max="11776" width="8.85546875" style="3" customWidth="1"/>
    <col min="11777" max="11777" width="8.28515625" style="3" customWidth="1"/>
    <col min="11778" max="12028" width="11.28515625" style="3"/>
    <col min="12029" max="12029" width="9" style="3" customWidth="1"/>
    <col min="12030" max="12030" width="20.85546875" style="3" customWidth="1"/>
    <col min="12031" max="12031" width="11.28515625" style="3"/>
    <col min="12032" max="12032" width="8.85546875" style="3" customWidth="1"/>
    <col min="12033" max="12033" width="8.28515625" style="3" customWidth="1"/>
    <col min="12034" max="12284" width="11.28515625" style="3"/>
    <col min="12285" max="12285" width="9" style="3" customWidth="1"/>
    <col min="12286" max="12286" width="20.85546875" style="3" customWidth="1"/>
    <col min="12287" max="12287" width="11.28515625" style="3"/>
    <col min="12288" max="12288" width="8.85546875" style="3" customWidth="1"/>
    <col min="12289" max="12289" width="8.28515625" style="3" customWidth="1"/>
    <col min="12290" max="12540" width="11.28515625" style="3"/>
    <col min="12541" max="12541" width="9" style="3" customWidth="1"/>
    <col min="12542" max="12542" width="20.85546875" style="3" customWidth="1"/>
    <col min="12543" max="12543" width="11.28515625" style="3"/>
    <col min="12544" max="12544" width="8.85546875" style="3" customWidth="1"/>
    <col min="12545" max="12545" width="8.28515625" style="3" customWidth="1"/>
    <col min="12546" max="12796" width="11.28515625" style="3"/>
    <col min="12797" max="12797" width="9" style="3" customWidth="1"/>
    <col min="12798" max="12798" width="20.85546875" style="3" customWidth="1"/>
    <col min="12799" max="12799" width="11.28515625" style="3"/>
    <col min="12800" max="12800" width="8.85546875" style="3" customWidth="1"/>
    <col min="12801" max="12801" width="8.28515625" style="3" customWidth="1"/>
    <col min="12802" max="13052" width="11.28515625" style="3"/>
    <col min="13053" max="13053" width="9" style="3" customWidth="1"/>
    <col min="13054" max="13054" width="20.85546875" style="3" customWidth="1"/>
    <col min="13055" max="13055" width="11.28515625" style="3"/>
    <col min="13056" max="13056" width="8.85546875" style="3" customWidth="1"/>
    <col min="13057" max="13057" width="8.28515625" style="3" customWidth="1"/>
    <col min="13058" max="13308" width="11.28515625" style="3"/>
    <col min="13309" max="13309" width="9" style="3" customWidth="1"/>
    <col min="13310" max="13310" width="20.85546875" style="3" customWidth="1"/>
    <col min="13311" max="13311" width="11.28515625" style="3"/>
    <col min="13312" max="13312" width="8.85546875" style="3" customWidth="1"/>
    <col min="13313" max="13313" width="8.28515625" style="3" customWidth="1"/>
    <col min="13314" max="13564" width="11.28515625" style="3"/>
    <col min="13565" max="13565" width="9" style="3" customWidth="1"/>
    <col min="13566" max="13566" width="20.85546875" style="3" customWidth="1"/>
    <col min="13567" max="13567" width="11.28515625" style="3"/>
    <col min="13568" max="13568" width="8.85546875" style="3" customWidth="1"/>
    <col min="13569" max="13569" width="8.28515625" style="3" customWidth="1"/>
    <col min="13570" max="13820" width="11.28515625" style="3"/>
    <col min="13821" max="13821" width="9" style="3" customWidth="1"/>
    <col min="13822" max="13822" width="20.85546875" style="3" customWidth="1"/>
    <col min="13823" max="13823" width="11.28515625" style="3"/>
    <col min="13824" max="13824" width="8.85546875" style="3" customWidth="1"/>
    <col min="13825" max="13825" width="8.28515625" style="3" customWidth="1"/>
    <col min="13826" max="14076" width="11.28515625" style="3"/>
    <col min="14077" max="14077" width="9" style="3" customWidth="1"/>
    <col min="14078" max="14078" width="20.85546875" style="3" customWidth="1"/>
    <col min="14079" max="14079" width="11.28515625" style="3"/>
    <col min="14080" max="14080" width="8.85546875" style="3" customWidth="1"/>
    <col min="14081" max="14081" width="8.28515625" style="3" customWidth="1"/>
    <col min="14082" max="14332" width="11.28515625" style="3"/>
    <col min="14333" max="14333" width="9" style="3" customWidth="1"/>
    <col min="14334" max="14334" width="20.85546875" style="3" customWidth="1"/>
    <col min="14335" max="14335" width="11.28515625" style="3"/>
    <col min="14336" max="14336" width="8.85546875" style="3" customWidth="1"/>
    <col min="14337" max="14337" width="8.28515625" style="3" customWidth="1"/>
    <col min="14338" max="14588" width="11.28515625" style="3"/>
    <col min="14589" max="14589" width="9" style="3" customWidth="1"/>
    <col min="14590" max="14590" width="20.85546875" style="3" customWidth="1"/>
    <col min="14591" max="14591" width="11.28515625" style="3"/>
    <col min="14592" max="14592" width="8.85546875" style="3" customWidth="1"/>
    <col min="14593" max="14593" width="8.28515625" style="3" customWidth="1"/>
    <col min="14594" max="14844" width="11.28515625" style="3"/>
    <col min="14845" max="14845" width="9" style="3" customWidth="1"/>
    <col min="14846" max="14846" width="20.85546875" style="3" customWidth="1"/>
    <col min="14847" max="14847" width="11.28515625" style="3"/>
    <col min="14848" max="14848" width="8.85546875" style="3" customWidth="1"/>
    <col min="14849" max="14849" width="8.28515625" style="3" customWidth="1"/>
    <col min="14850" max="15100" width="11.28515625" style="3"/>
    <col min="15101" max="15101" width="9" style="3" customWidth="1"/>
    <col min="15102" max="15102" width="20.85546875" style="3" customWidth="1"/>
    <col min="15103" max="15103" width="11.28515625" style="3"/>
    <col min="15104" max="15104" width="8.85546875" style="3" customWidth="1"/>
    <col min="15105" max="15105" width="8.28515625" style="3" customWidth="1"/>
    <col min="15106" max="15356" width="11.28515625" style="3"/>
    <col min="15357" max="15357" width="9" style="3" customWidth="1"/>
    <col min="15358" max="15358" width="20.85546875" style="3" customWidth="1"/>
    <col min="15359" max="15359" width="11.28515625" style="3"/>
    <col min="15360" max="15360" width="8.85546875" style="3" customWidth="1"/>
    <col min="15361" max="15361" width="8.28515625" style="3" customWidth="1"/>
    <col min="15362" max="15612" width="11.28515625" style="3"/>
    <col min="15613" max="15613" width="9" style="3" customWidth="1"/>
    <col min="15614" max="15614" width="20.85546875" style="3" customWidth="1"/>
    <col min="15615" max="15615" width="11.28515625" style="3"/>
    <col min="15616" max="15616" width="8.85546875" style="3" customWidth="1"/>
    <col min="15617" max="15617" width="8.28515625" style="3" customWidth="1"/>
    <col min="15618" max="15868" width="11.28515625" style="3"/>
    <col min="15869" max="15869" width="9" style="3" customWidth="1"/>
    <col min="15870" max="15870" width="20.85546875" style="3" customWidth="1"/>
    <col min="15871" max="15871" width="11.28515625" style="3"/>
    <col min="15872" max="15872" width="8.85546875" style="3" customWidth="1"/>
    <col min="15873" max="15873" width="8.28515625" style="3" customWidth="1"/>
    <col min="15874" max="16124" width="11.28515625" style="3"/>
    <col min="16125" max="16125" width="9" style="3" customWidth="1"/>
    <col min="16126" max="16126" width="20.85546875" style="3" customWidth="1"/>
    <col min="16127" max="16127" width="11.28515625" style="3"/>
    <col min="16128" max="16128" width="8.85546875" style="3" customWidth="1"/>
    <col min="16129" max="16129" width="8.28515625" style="3" customWidth="1"/>
    <col min="16130" max="16384" width="11.28515625" style="3"/>
  </cols>
  <sheetData>
    <row r="2" spans="2:16" ht="15" x14ac:dyDescent="0.25">
      <c r="B2" s="5"/>
      <c r="C2" s="5"/>
      <c r="D2" s="5"/>
      <c r="E2" s="5"/>
      <c r="F2" s="5"/>
      <c r="G2" s="2"/>
      <c r="H2" s="2"/>
      <c r="I2" s="2"/>
      <c r="J2" s="2"/>
    </row>
    <row r="3" spans="2:16" ht="15" x14ac:dyDescent="0.25">
      <c r="B3" s="21"/>
      <c r="C3" s="20"/>
      <c r="D3" s="5"/>
      <c r="F3" s="5"/>
    </row>
    <row r="4" spans="2:16" ht="15" x14ac:dyDescent="0.25">
      <c r="B4" s="20"/>
      <c r="C4" s="20"/>
      <c r="D4" s="5"/>
      <c r="F4" s="5"/>
    </row>
    <row r="5" spans="2:16" ht="15" x14ac:dyDescent="0.25">
      <c r="B5" s="5"/>
      <c r="C5" s="5"/>
      <c r="D5" s="5"/>
      <c r="F5" s="5"/>
    </row>
    <row r="6" spans="2:16" ht="15" x14ac:dyDescent="0.25">
      <c r="B6" s="5"/>
      <c r="C6" s="5"/>
      <c r="D6" s="5"/>
      <c r="F6" s="5"/>
      <c r="P6" s="4"/>
    </row>
    <row r="7" spans="2:16" ht="21" x14ac:dyDescent="0.35">
      <c r="B7" s="6" t="s">
        <v>5</v>
      </c>
      <c r="D7" s="6"/>
      <c r="F7" s="6"/>
    </row>
    <row r="8" spans="2:16" ht="15" x14ac:dyDescent="0.2">
      <c r="B8" s="59" t="s">
        <v>6</v>
      </c>
      <c r="C8" s="59"/>
      <c r="D8" s="59"/>
      <c r="F8" s="7"/>
    </row>
    <row r="9" spans="2:16" ht="16.5" thickBot="1" x14ac:dyDescent="0.3">
      <c r="B9" s="60" t="s">
        <v>88</v>
      </c>
      <c r="C9" s="60"/>
      <c r="D9" s="60"/>
      <c r="E9" s="22"/>
      <c r="F9" s="8"/>
    </row>
    <row r="10" spans="2:16" ht="20.100000000000001" customHeight="1" x14ac:dyDescent="0.2">
      <c r="B10" s="34" t="s">
        <v>52</v>
      </c>
      <c r="C10" s="39" t="s">
        <v>1</v>
      </c>
      <c r="D10" s="40" t="s">
        <v>2</v>
      </c>
      <c r="J10" s="4" t="s">
        <v>3</v>
      </c>
    </row>
    <row r="11" spans="2:16" s="9" customFormat="1" ht="18.75" customHeight="1" x14ac:dyDescent="0.25">
      <c r="B11" s="19" t="s">
        <v>7</v>
      </c>
      <c r="C11" s="30">
        <v>863.3</v>
      </c>
      <c r="D11" s="18">
        <f>+C11/$C$19</f>
        <v>0.2232191338073691</v>
      </c>
      <c r="J11" s="10"/>
    </row>
    <row r="12" spans="2:16" s="9" customFormat="1" ht="18.75" customHeight="1" x14ac:dyDescent="0.25">
      <c r="B12" s="19" t="s">
        <v>29</v>
      </c>
      <c r="C12" s="30">
        <v>233.5</v>
      </c>
      <c r="D12" s="18">
        <f>+C12/$C$19</f>
        <v>6.0374919198448611E-2</v>
      </c>
      <c r="F12" s="26"/>
      <c r="J12" s="10"/>
    </row>
    <row r="13" spans="2:16" s="9" customFormat="1" ht="18.75" customHeight="1" x14ac:dyDescent="0.25">
      <c r="B13" s="19" t="s">
        <v>10</v>
      </c>
      <c r="C13" s="30">
        <v>615.70000000000005</v>
      </c>
      <c r="D13" s="18">
        <f>+C13/$C$19</f>
        <v>0.15919844861021332</v>
      </c>
      <c r="G13" s="26"/>
      <c r="J13" s="10"/>
      <c r="K13" s="11"/>
    </row>
    <row r="14" spans="2:16" s="9" customFormat="1" ht="18.75" customHeight="1" x14ac:dyDescent="0.25">
      <c r="B14" s="19" t="s">
        <v>101</v>
      </c>
      <c r="C14" s="30">
        <v>1290.4000000000001</v>
      </c>
      <c r="D14" s="18">
        <f>+C14/$C$19</f>
        <v>0.33365223012281836</v>
      </c>
      <c r="G14" s="26"/>
      <c r="J14" s="10"/>
    </row>
    <row r="15" spans="2:16" s="9" customFormat="1" ht="18.75" customHeight="1" x14ac:dyDescent="0.25">
      <c r="B15" s="19" t="s">
        <v>102</v>
      </c>
      <c r="C15" s="30">
        <v>88</v>
      </c>
      <c r="D15" s="18">
        <f t="shared" ref="D15:D16" si="0">+C15/$C$19</f>
        <v>2.2753716871363929E-2</v>
      </c>
      <c r="J15" s="10"/>
    </row>
    <row r="16" spans="2:16" s="9" customFormat="1" ht="18.75" customHeight="1" x14ac:dyDescent="0.25">
      <c r="B16" s="19" t="s">
        <v>103</v>
      </c>
      <c r="C16" s="30">
        <v>30</v>
      </c>
      <c r="D16" s="18">
        <f t="shared" si="0"/>
        <v>7.7569489334195219E-3</v>
      </c>
      <c r="J16" s="10"/>
    </row>
    <row r="17" spans="1:10" s="9" customFormat="1" ht="18.75" customHeight="1" x14ac:dyDescent="0.25">
      <c r="B17" s="19" t="s">
        <v>8</v>
      </c>
      <c r="C17" s="30">
        <v>646.6</v>
      </c>
      <c r="D17" s="18">
        <f>+C17/$C$19</f>
        <v>0.16718810601163542</v>
      </c>
      <c r="G17" s="26">
        <f>3733-C19</f>
        <v>-134.5</v>
      </c>
      <c r="J17" s="10"/>
    </row>
    <row r="18" spans="1:10" s="9" customFormat="1" ht="18.75" customHeight="1" x14ac:dyDescent="0.25">
      <c r="B18" s="19" t="s">
        <v>9</v>
      </c>
      <c r="C18" s="30">
        <v>100</v>
      </c>
      <c r="D18" s="18">
        <f>+C18/$C$19</f>
        <v>2.5856496444731737E-2</v>
      </c>
      <c r="J18" s="10"/>
    </row>
    <row r="19" spans="1:10" s="9" customFormat="1" ht="18.75" customHeight="1" thickBot="1" x14ac:dyDescent="0.3">
      <c r="B19" s="32" t="s">
        <v>4</v>
      </c>
      <c r="C19" s="54">
        <f>SUM(C11:C18)</f>
        <v>3867.5</v>
      </c>
      <c r="D19" s="33">
        <f>SUM(D11:D18)</f>
        <v>1</v>
      </c>
      <c r="G19" s="10"/>
    </row>
    <row r="20" spans="1:10" s="9" customFormat="1" x14ac:dyDescent="0.25">
      <c r="B20" s="17" t="s">
        <v>90</v>
      </c>
    </row>
    <row r="21" spans="1:10" s="9" customFormat="1" x14ac:dyDescent="0.25">
      <c r="B21" s="17" t="s">
        <v>108</v>
      </c>
    </row>
    <row r="22" spans="1:10" s="9" customFormat="1" x14ac:dyDescent="0.25">
      <c r="A22" s="12"/>
      <c r="B22" s="17"/>
    </row>
    <row r="23" spans="1:10" s="9" customFormat="1" x14ac:dyDescent="0.25">
      <c r="A23" s="12"/>
    </row>
    <row r="24" spans="1:10" s="9" customFormat="1" x14ac:dyDescent="0.25">
      <c r="A24" s="12"/>
    </row>
    <row r="25" spans="1:10" s="9" customFormat="1" x14ac:dyDescent="0.25">
      <c r="A25" s="12"/>
      <c r="E25" s="41"/>
    </row>
    <row r="26" spans="1:10" s="9" customFormat="1" x14ac:dyDescent="0.25">
      <c r="A26" s="12"/>
    </row>
    <row r="27" spans="1:10" s="9" customFormat="1" x14ac:dyDescent="0.25"/>
    <row r="28" spans="1:10" ht="12.75" customHeight="1" x14ac:dyDescent="0.2"/>
    <row r="29" spans="1:10" ht="12.75" customHeight="1" x14ac:dyDescent="0.2"/>
  </sheetData>
  <mergeCells count="2">
    <mergeCell ref="B8:D8"/>
    <mergeCell ref="B9:D9"/>
  </mergeCells>
  <printOptions horizontalCentered="1" verticalCentered="1"/>
  <pageMargins left="0.75" right="0.75" top="1" bottom="1" header="0" footer="0"/>
  <pageSetup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8"/>
  <sheetViews>
    <sheetView topLeftCell="B4" workbookViewId="0">
      <selection activeCell="B16" sqref="A16:XFD16"/>
    </sheetView>
  </sheetViews>
  <sheetFormatPr baseColWidth="10" defaultColWidth="9.140625" defaultRowHeight="15" x14ac:dyDescent="0.25"/>
  <cols>
    <col min="2" max="2" width="42.7109375" customWidth="1"/>
    <col min="3" max="12" width="14.28515625" customWidth="1"/>
  </cols>
  <sheetData>
    <row r="2" spans="2:12" x14ac:dyDescent="0.25">
      <c r="B2" s="51" t="s">
        <v>26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s="53" customFormat="1" ht="45" x14ac:dyDescent="0.25">
      <c r="B3" s="52" t="s">
        <v>27</v>
      </c>
      <c r="C3" s="52" t="s">
        <v>7</v>
      </c>
      <c r="D3" s="52" t="s">
        <v>28</v>
      </c>
      <c r="E3" s="52" t="s">
        <v>29</v>
      </c>
      <c r="F3" s="52" t="s">
        <v>30</v>
      </c>
      <c r="G3" s="52" t="s">
        <v>31</v>
      </c>
      <c r="H3" s="52" t="s">
        <v>10</v>
      </c>
      <c r="I3" s="52" t="s">
        <v>32</v>
      </c>
      <c r="J3" s="52" t="s">
        <v>8</v>
      </c>
      <c r="K3" s="52" t="s">
        <v>9</v>
      </c>
      <c r="L3" s="52" t="s">
        <v>33</v>
      </c>
    </row>
    <row r="4" spans="2:12" x14ac:dyDescent="0.25">
      <c r="B4" s="51" t="s">
        <v>34</v>
      </c>
      <c r="C4" s="51">
        <v>319</v>
      </c>
      <c r="D4" s="51"/>
      <c r="E4" s="51"/>
      <c r="F4" s="51"/>
      <c r="G4" s="51"/>
      <c r="H4" s="51"/>
      <c r="I4" s="51"/>
      <c r="J4" s="51"/>
      <c r="K4" s="51"/>
      <c r="L4" s="51">
        <v>319</v>
      </c>
    </row>
    <row r="5" spans="2:12" x14ac:dyDescent="0.25">
      <c r="B5" s="51" t="s">
        <v>35</v>
      </c>
      <c r="C5" s="51"/>
      <c r="D5" s="51"/>
      <c r="E5" s="51"/>
      <c r="F5" s="51"/>
      <c r="G5" s="51"/>
      <c r="H5" s="51"/>
      <c r="I5" s="51">
        <v>1.9</v>
      </c>
      <c r="J5" s="51"/>
      <c r="K5" s="51"/>
      <c r="L5" s="51">
        <v>1.9</v>
      </c>
    </row>
    <row r="6" spans="2:12" x14ac:dyDescent="0.25">
      <c r="B6" s="51" t="s">
        <v>24</v>
      </c>
      <c r="C6" s="51"/>
      <c r="D6" s="51"/>
      <c r="E6" s="51">
        <v>8.25</v>
      </c>
      <c r="F6" s="51"/>
      <c r="G6" s="51"/>
      <c r="H6" s="51"/>
      <c r="I6" s="51"/>
      <c r="J6" s="51"/>
      <c r="K6" s="51"/>
      <c r="L6" s="51">
        <v>8.25</v>
      </c>
    </row>
    <row r="7" spans="2:12" x14ac:dyDescent="0.25">
      <c r="B7" s="51" t="s">
        <v>36</v>
      </c>
      <c r="C7" s="51"/>
      <c r="D7" s="51"/>
      <c r="E7" s="51"/>
      <c r="F7" s="51"/>
      <c r="G7" s="51">
        <v>30</v>
      </c>
      <c r="H7" s="51"/>
      <c r="I7" s="51"/>
      <c r="J7" s="51"/>
      <c r="K7" s="51"/>
      <c r="L7" s="51">
        <v>30</v>
      </c>
    </row>
    <row r="8" spans="2:12" x14ac:dyDescent="0.25">
      <c r="B8" s="51" t="s">
        <v>37</v>
      </c>
      <c r="C8" s="51"/>
      <c r="D8" s="51"/>
      <c r="E8" s="51"/>
      <c r="F8" s="51"/>
      <c r="G8" s="51"/>
      <c r="H8" s="51"/>
      <c r="I8" s="51">
        <v>76.8</v>
      </c>
      <c r="J8" s="51"/>
      <c r="K8" s="51"/>
      <c r="L8" s="51">
        <v>76.8</v>
      </c>
    </row>
    <row r="9" spans="2:12" x14ac:dyDescent="0.25">
      <c r="B9" s="51" t="s">
        <v>38</v>
      </c>
      <c r="C9" s="51">
        <v>300</v>
      </c>
      <c r="D9" s="51"/>
      <c r="E9" s="51"/>
      <c r="F9" s="51"/>
      <c r="G9" s="51"/>
      <c r="H9" s="51"/>
      <c r="I9" s="51"/>
      <c r="J9" s="51"/>
      <c r="K9" s="51"/>
      <c r="L9" s="51">
        <v>300</v>
      </c>
    </row>
    <row r="10" spans="2:12" x14ac:dyDescent="0.25">
      <c r="B10" s="51" t="s">
        <v>39</v>
      </c>
      <c r="C10" s="51"/>
      <c r="D10" s="51"/>
      <c r="E10" s="51"/>
      <c r="F10" s="51"/>
      <c r="G10" s="51"/>
      <c r="H10" s="51"/>
      <c r="I10" s="51">
        <v>42</v>
      </c>
      <c r="J10" s="51"/>
      <c r="K10" s="51"/>
      <c r="L10" s="51">
        <v>42</v>
      </c>
    </row>
    <row r="11" spans="2:12" x14ac:dyDescent="0.25">
      <c r="B11" s="51" t="s">
        <v>40</v>
      </c>
      <c r="C11" s="51"/>
      <c r="D11" s="51"/>
      <c r="E11" s="51"/>
      <c r="F11" s="51"/>
      <c r="G11" s="51"/>
      <c r="H11" s="51"/>
      <c r="I11" s="51"/>
      <c r="J11" s="51">
        <v>236</v>
      </c>
      <c r="K11" s="51"/>
      <c r="L11" s="51">
        <v>236</v>
      </c>
    </row>
    <row r="12" spans="2:12" x14ac:dyDescent="0.25">
      <c r="B12" s="51" t="s">
        <v>41</v>
      </c>
      <c r="C12" s="51"/>
      <c r="D12" s="51">
        <v>215</v>
      </c>
      <c r="E12" s="51">
        <v>127.4</v>
      </c>
      <c r="F12" s="51"/>
      <c r="G12" s="51"/>
      <c r="H12" s="51"/>
      <c r="I12" s="51">
        <v>67.599999999999994</v>
      </c>
      <c r="J12" s="51">
        <v>100</v>
      </c>
      <c r="K12" s="51">
        <v>86.6</v>
      </c>
      <c r="L12" s="51">
        <v>596.6</v>
      </c>
    </row>
    <row r="13" spans="2:12" x14ac:dyDescent="0.25">
      <c r="B13" s="51" t="s">
        <v>42</v>
      </c>
      <c r="C13" s="51"/>
      <c r="D13" s="51"/>
      <c r="E13" s="51"/>
      <c r="F13" s="51"/>
      <c r="G13" s="51"/>
      <c r="H13" s="51">
        <v>615.72</v>
      </c>
      <c r="I13" s="51"/>
      <c r="J13" s="51"/>
      <c r="K13" s="51"/>
      <c r="L13" s="51">
        <v>615.72</v>
      </c>
    </row>
    <row r="14" spans="2:12" x14ac:dyDescent="0.25">
      <c r="B14" s="51" t="s">
        <v>43</v>
      </c>
      <c r="C14" s="51"/>
      <c r="D14" s="51"/>
      <c r="E14" s="51"/>
      <c r="F14" s="51"/>
      <c r="G14" s="51"/>
      <c r="H14" s="51"/>
      <c r="I14" s="51"/>
      <c r="J14" s="51">
        <v>34.5</v>
      </c>
      <c r="K14" s="51">
        <v>260</v>
      </c>
      <c r="L14" s="51">
        <v>294.5</v>
      </c>
    </row>
    <row r="15" spans="2:12" x14ac:dyDescent="0.25">
      <c r="B15" s="51" t="s">
        <v>44</v>
      </c>
      <c r="C15" s="51"/>
      <c r="D15" s="51"/>
      <c r="E15" s="51"/>
      <c r="F15" s="51"/>
      <c r="G15" s="51"/>
      <c r="H15" s="51"/>
      <c r="I15" s="51">
        <v>194.5</v>
      </c>
      <c r="J15" s="51"/>
      <c r="K15" s="51"/>
      <c r="L15" s="51">
        <v>194.5</v>
      </c>
    </row>
    <row r="16" spans="2:12" x14ac:dyDescent="0.25">
      <c r="B16" s="51" t="s">
        <v>45</v>
      </c>
      <c r="C16" s="51">
        <v>185</v>
      </c>
      <c r="D16" s="51"/>
      <c r="E16" s="51"/>
      <c r="F16" s="51"/>
      <c r="G16" s="51"/>
      <c r="H16" s="51"/>
      <c r="I16" s="51"/>
      <c r="J16" s="51"/>
      <c r="K16" s="51"/>
      <c r="L16" s="51">
        <v>185</v>
      </c>
    </row>
    <row r="17" spans="2:12" x14ac:dyDescent="0.25">
      <c r="B17" s="51" t="s">
        <v>18</v>
      </c>
      <c r="C17" s="51"/>
      <c r="D17" s="51"/>
      <c r="E17" s="51"/>
      <c r="F17" s="51"/>
      <c r="G17" s="51"/>
      <c r="H17" s="51"/>
      <c r="I17" s="51">
        <v>111.2</v>
      </c>
      <c r="J17" s="51"/>
      <c r="K17" s="51"/>
      <c r="L17" s="51">
        <v>111.2</v>
      </c>
    </row>
    <row r="18" spans="2:12" x14ac:dyDescent="0.25">
      <c r="B18" s="51" t="s">
        <v>46</v>
      </c>
      <c r="C18" s="51"/>
      <c r="D18" s="51"/>
      <c r="E18" s="51"/>
      <c r="F18" s="51"/>
      <c r="G18" s="51"/>
      <c r="H18" s="51"/>
      <c r="I18" s="51">
        <v>59.29</v>
      </c>
      <c r="J18" s="51"/>
      <c r="K18" s="51"/>
      <c r="L18" s="51">
        <v>59.29</v>
      </c>
    </row>
    <row r="19" spans="2:12" x14ac:dyDescent="0.25">
      <c r="B19" s="51" t="s">
        <v>47</v>
      </c>
      <c r="C19" s="51"/>
      <c r="D19" s="51"/>
      <c r="E19" s="51"/>
      <c r="F19" s="51"/>
      <c r="G19" s="51"/>
      <c r="H19" s="51"/>
      <c r="I19" s="51">
        <v>38.4</v>
      </c>
      <c r="J19" s="51"/>
      <c r="K19" s="51"/>
      <c r="L19" s="51">
        <v>38.4</v>
      </c>
    </row>
    <row r="20" spans="2:12" x14ac:dyDescent="0.25">
      <c r="B20" s="51" t="s">
        <v>21</v>
      </c>
      <c r="C20" s="51"/>
      <c r="D20" s="51">
        <v>215</v>
      </c>
      <c r="E20" s="51"/>
      <c r="F20" s="51"/>
      <c r="G20" s="51"/>
      <c r="H20" s="51"/>
      <c r="I20" s="51"/>
      <c r="J20" s="51"/>
      <c r="K20" s="51"/>
      <c r="L20" s="51">
        <v>215</v>
      </c>
    </row>
    <row r="21" spans="2:12" x14ac:dyDescent="0.25">
      <c r="B21" s="51" t="s">
        <v>48</v>
      </c>
      <c r="C21" s="51"/>
      <c r="D21" s="51"/>
      <c r="E21" s="51"/>
      <c r="F21" s="51"/>
      <c r="G21" s="51"/>
      <c r="H21" s="51"/>
      <c r="I21" s="51">
        <v>100.10000000000001</v>
      </c>
      <c r="J21" s="51"/>
      <c r="K21" s="51"/>
      <c r="L21" s="51">
        <v>100.10000000000001</v>
      </c>
    </row>
    <row r="22" spans="2:12" x14ac:dyDescent="0.25">
      <c r="B22" s="51" t="s">
        <v>49</v>
      </c>
      <c r="C22" s="51"/>
      <c r="D22" s="51"/>
      <c r="E22" s="51"/>
      <c r="F22" s="51">
        <v>30</v>
      </c>
      <c r="G22" s="51"/>
      <c r="H22" s="51"/>
      <c r="I22" s="51"/>
      <c r="J22" s="51"/>
      <c r="K22" s="51"/>
      <c r="L22" s="51">
        <v>30</v>
      </c>
    </row>
    <row r="23" spans="2:12" x14ac:dyDescent="0.25">
      <c r="B23" s="51" t="s">
        <v>50</v>
      </c>
      <c r="C23" s="51"/>
      <c r="D23" s="51">
        <v>108</v>
      </c>
      <c r="E23" s="51"/>
      <c r="F23" s="51"/>
      <c r="G23" s="51"/>
      <c r="H23" s="51"/>
      <c r="I23" s="51"/>
      <c r="J23" s="51"/>
      <c r="K23" s="51"/>
      <c r="L23" s="51">
        <v>108</v>
      </c>
    </row>
    <row r="24" spans="2:12" x14ac:dyDescent="0.25">
      <c r="B24" s="51" t="s">
        <v>33</v>
      </c>
      <c r="C24" s="51">
        <v>804</v>
      </c>
      <c r="D24" s="51">
        <v>538</v>
      </c>
      <c r="E24" s="51">
        <v>135.65</v>
      </c>
      <c r="F24" s="51">
        <v>30</v>
      </c>
      <c r="G24" s="51">
        <v>30</v>
      </c>
      <c r="H24" s="51">
        <v>615.72</v>
      </c>
      <c r="I24" s="51">
        <v>691.79</v>
      </c>
      <c r="J24" s="51">
        <v>370.5</v>
      </c>
      <c r="K24" s="51">
        <v>346.6</v>
      </c>
      <c r="L24" s="51">
        <v>3562.26</v>
      </c>
    </row>
    <row r="27" spans="2:12" ht="40.5" customHeight="1" x14ac:dyDescent="0.25">
      <c r="C27" t="s">
        <v>54</v>
      </c>
      <c r="D27" t="s">
        <v>87</v>
      </c>
      <c r="E27" t="s">
        <v>82</v>
      </c>
      <c r="F27" t="s">
        <v>83</v>
      </c>
      <c r="G27" t="s">
        <v>84</v>
      </c>
      <c r="H27" t="s">
        <v>85</v>
      </c>
      <c r="I27" t="s">
        <v>86</v>
      </c>
    </row>
    <row r="28" spans="2:12" x14ac:dyDescent="0.25">
      <c r="C28" t="s">
        <v>34</v>
      </c>
      <c r="D28">
        <v>319</v>
      </c>
      <c r="H28">
        <v>1</v>
      </c>
    </row>
    <row r="29" spans="2:12" x14ac:dyDescent="0.25">
      <c r="C29" t="s">
        <v>55</v>
      </c>
      <c r="D29">
        <v>1.9</v>
      </c>
      <c r="E29" t="s">
        <v>3</v>
      </c>
      <c r="F29">
        <v>1</v>
      </c>
    </row>
    <row r="30" spans="2:12" x14ac:dyDescent="0.25">
      <c r="C30" t="s">
        <v>56</v>
      </c>
      <c r="D30">
        <v>18.7</v>
      </c>
      <c r="E30">
        <v>1</v>
      </c>
    </row>
    <row r="31" spans="2:12" x14ac:dyDescent="0.25">
      <c r="C31" t="s">
        <v>57</v>
      </c>
      <c r="D31">
        <v>58.1</v>
      </c>
      <c r="E31">
        <v>1</v>
      </c>
    </row>
    <row r="32" spans="2:12" x14ac:dyDescent="0.25">
      <c r="C32" t="s">
        <v>58</v>
      </c>
      <c r="D32">
        <v>100</v>
      </c>
      <c r="F32">
        <v>1</v>
      </c>
    </row>
    <row r="33" spans="3:9" x14ac:dyDescent="0.25">
      <c r="C33" t="s">
        <v>59</v>
      </c>
      <c r="D33">
        <v>100</v>
      </c>
      <c r="F33">
        <v>1</v>
      </c>
    </row>
    <row r="34" spans="3:9" x14ac:dyDescent="0.25">
      <c r="C34" t="s">
        <v>60</v>
      </c>
      <c r="D34">
        <v>100</v>
      </c>
      <c r="F34">
        <v>1</v>
      </c>
    </row>
    <row r="35" spans="3:9" x14ac:dyDescent="0.25">
      <c r="C35" t="s">
        <v>61</v>
      </c>
      <c r="D35">
        <v>118</v>
      </c>
      <c r="H35">
        <v>1</v>
      </c>
    </row>
    <row r="36" spans="3:9" x14ac:dyDescent="0.25">
      <c r="C36" t="s">
        <v>62</v>
      </c>
      <c r="D36">
        <v>118</v>
      </c>
      <c r="H36">
        <v>1</v>
      </c>
    </row>
    <row r="37" spans="3:9" x14ac:dyDescent="0.25">
      <c r="C37" t="s">
        <v>63</v>
      </c>
      <c r="D37">
        <v>87.5</v>
      </c>
      <c r="E37">
        <v>1</v>
      </c>
    </row>
    <row r="38" spans="3:9" x14ac:dyDescent="0.25">
      <c r="C38" t="s">
        <v>64</v>
      </c>
      <c r="D38">
        <v>107</v>
      </c>
      <c r="E38">
        <v>1</v>
      </c>
    </row>
    <row r="39" spans="3:9" x14ac:dyDescent="0.25">
      <c r="C39" t="s">
        <v>65</v>
      </c>
      <c r="D39">
        <v>53.6</v>
      </c>
      <c r="I39">
        <v>1</v>
      </c>
    </row>
    <row r="40" spans="3:9" x14ac:dyDescent="0.25">
      <c r="C40" t="s">
        <v>66</v>
      </c>
      <c r="D40">
        <v>100</v>
      </c>
      <c r="F40">
        <v>1</v>
      </c>
    </row>
    <row r="41" spans="3:9" x14ac:dyDescent="0.25">
      <c r="C41" t="s">
        <v>67</v>
      </c>
      <c r="D41">
        <v>33</v>
      </c>
      <c r="E41">
        <v>1</v>
      </c>
    </row>
    <row r="42" spans="3:9" x14ac:dyDescent="0.25">
      <c r="C42" t="s">
        <v>68</v>
      </c>
      <c r="D42">
        <v>215</v>
      </c>
      <c r="E42">
        <v>1</v>
      </c>
    </row>
    <row r="43" spans="3:9" x14ac:dyDescent="0.25">
      <c r="C43" t="s">
        <v>69</v>
      </c>
      <c r="D43">
        <v>67.599999999999994</v>
      </c>
      <c r="E43">
        <v>1</v>
      </c>
    </row>
    <row r="44" spans="3:9" x14ac:dyDescent="0.25">
      <c r="C44" t="s">
        <v>70</v>
      </c>
      <c r="D44">
        <v>128</v>
      </c>
      <c r="I44">
        <v>1</v>
      </c>
    </row>
    <row r="45" spans="3:9" x14ac:dyDescent="0.25">
      <c r="C45" t="s">
        <v>71</v>
      </c>
      <c r="D45">
        <v>132</v>
      </c>
      <c r="I45">
        <v>1</v>
      </c>
    </row>
    <row r="46" spans="3:9" x14ac:dyDescent="0.25">
      <c r="C46" t="s">
        <v>72</v>
      </c>
      <c r="D46">
        <v>31.6</v>
      </c>
      <c r="E46">
        <v>1</v>
      </c>
    </row>
    <row r="47" spans="3:9" x14ac:dyDescent="0.25">
      <c r="C47" t="s">
        <v>73</v>
      </c>
      <c r="D47">
        <v>28</v>
      </c>
      <c r="E47">
        <v>1</v>
      </c>
    </row>
    <row r="48" spans="3:9" x14ac:dyDescent="0.25">
      <c r="C48" t="s">
        <v>74</v>
      </c>
      <c r="D48">
        <v>51.6</v>
      </c>
      <c r="E48">
        <v>1</v>
      </c>
    </row>
    <row r="49" spans="3:9" x14ac:dyDescent="0.25">
      <c r="C49" t="s">
        <v>19</v>
      </c>
      <c r="D49">
        <v>42</v>
      </c>
      <c r="E49">
        <v>1</v>
      </c>
    </row>
    <row r="50" spans="3:9" x14ac:dyDescent="0.25">
      <c r="C50" t="s">
        <v>75</v>
      </c>
      <c r="D50">
        <v>59.29</v>
      </c>
      <c r="E50">
        <v>1</v>
      </c>
    </row>
    <row r="51" spans="3:9" x14ac:dyDescent="0.25">
      <c r="C51" t="s">
        <v>76</v>
      </c>
      <c r="D51">
        <v>100.10000000000001</v>
      </c>
      <c r="E51">
        <v>1</v>
      </c>
    </row>
    <row r="52" spans="3:9" x14ac:dyDescent="0.25">
      <c r="C52" t="s">
        <v>77</v>
      </c>
      <c r="D52">
        <v>215</v>
      </c>
      <c r="E52">
        <v>1</v>
      </c>
    </row>
    <row r="53" spans="3:9" x14ac:dyDescent="0.25">
      <c r="C53" t="s">
        <v>22</v>
      </c>
      <c r="D53">
        <v>185</v>
      </c>
      <c r="G53">
        <v>1</v>
      </c>
    </row>
    <row r="54" spans="3:9" x14ac:dyDescent="0.25">
      <c r="C54" t="s">
        <v>78</v>
      </c>
      <c r="D54">
        <v>108</v>
      </c>
      <c r="E54">
        <v>1</v>
      </c>
    </row>
    <row r="55" spans="3:9" x14ac:dyDescent="0.25">
      <c r="C55" t="s">
        <v>79</v>
      </c>
      <c r="D55">
        <v>14.6</v>
      </c>
      <c r="E55">
        <v>1</v>
      </c>
    </row>
    <row r="56" spans="3:9" x14ac:dyDescent="0.25">
      <c r="C56" t="s">
        <v>80</v>
      </c>
      <c r="D56">
        <v>23.8</v>
      </c>
      <c r="E56">
        <v>1</v>
      </c>
    </row>
    <row r="57" spans="3:9" x14ac:dyDescent="0.25">
      <c r="C57" t="s">
        <v>81</v>
      </c>
      <c r="D57">
        <v>34.5</v>
      </c>
      <c r="F57">
        <v>1</v>
      </c>
      <c r="H57" t="s">
        <v>3</v>
      </c>
    </row>
    <row r="58" spans="3:9" x14ac:dyDescent="0.25">
      <c r="D58">
        <v>2750.89</v>
      </c>
      <c r="E58">
        <f>+SUMPRODUCT($D$28:$D$57,E28:E57)</f>
        <v>1260.8899999999999</v>
      </c>
      <c r="F58">
        <f t="shared" ref="F58:I58" si="0">+SUMPRODUCT($D$28:$D$57,F28:F57)</f>
        <v>436.4</v>
      </c>
      <c r="G58">
        <f t="shared" si="0"/>
        <v>185</v>
      </c>
      <c r="H58">
        <f t="shared" si="0"/>
        <v>555</v>
      </c>
      <c r="I58">
        <f t="shared" si="0"/>
        <v>313.60000000000002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2"/>
  <sheetViews>
    <sheetView view="pageBreakPreview" topLeftCell="A13" zoomScale="70" zoomScaleNormal="85" zoomScaleSheetLayoutView="70" workbookViewId="0">
      <selection activeCell="C35" sqref="C35"/>
    </sheetView>
  </sheetViews>
  <sheetFormatPr baseColWidth="10" defaultColWidth="11.28515625" defaultRowHeight="12.75" x14ac:dyDescent="0.2"/>
  <cols>
    <col min="1" max="1" width="9.140625" style="3" customWidth="1"/>
    <col min="2" max="2" width="9.85546875" style="3" customWidth="1"/>
    <col min="3" max="3" width="25.28515625" style="3" customWidth="1"/>
    <col min="4" max="4" width="16.140625" style="3" customWidth="1"/>
    <col min="5" max="5" width="21.42578125" style="3" customWidth="1"/>
    <col min="6" max="6" width="6.28515625" style="3" customWidth="1"/>
    <col min="7" max="8" width="2.28515625" style="3" customWidth="1"/>
    <col min="9" max="253" width="11.28515625" style="3"/>
    <col min="254" max="254" width="9" style="3" customWidth="1"/>
    <col min="255" max="255" width="20.85546875" style="3" customWidth="1"/>
    <col min="256" max="256" width="11.28515625" style="3"/>
    <col min="257" max="257" width="8.85546875" style="3" customWidth="1"/>
    <col min="258" max="258" width="8.28515625" style="3" customWidth="1"/>
    <col min="259" max="509" width="11.28515625" style="3"/>
    <col min="510" max="510" width="9" style="3" customWidth="1"/>
    <col min="511" max="511" width="20.85546875" style="3" customWidth="1"/>
    <col min="512" max="512" width="11.28515625" style="3"/>
    <col min="513" max="513" width="8.85546875" style="3" customWidth="1"/>
    <col min="514" max="514" width="8.28515625" style="3" customWidth="1"/>
    <col min="515" max="765" width="11.28515625" style="3"/>
    <col min="766" max="766" width="9" style="3" customWidth="1"/>
    <col min="767" max="767" width="20.85546875" style="3" customWidth="1"/>
    <col min="768" max="768" width="11.28515625" style="3"/>
    <col min="769" max="769" width="8.85546875" style="3" customWidth="1"/>
    <col min="770" max="770" width="8.28515625" style="3" customWidth="1"/>
    <col min="771" max="1021" width="11.28515625" style="3"/>
    <col min="1022" max="1022" width="9" style="3" customWidth="1"/>
    <col min="1023" max="1023" width="20.85546875" style="3" customWidth="1"/>
    <col min="1024" max="1024" width="11.28515625" style="3"/>
    <col min="1025" max="1025" width="8.85546875" style="3" customWidth="1"/>
    <col min="1026" max="1026" width="8.28515625" style="3" customWidth="1"/>
    <col min="1027" max="1277" width="11.28515625" style="3"/>
    <col min="1278" max="1278" width="9" style="3" customWidth="1"/>
    <col min="1279" max="1279" width="20.85546875" style="3" customWidth="1"/>
    <col min="1280" max="1280" width="11.28515625" style="3"/>
    <col min="1281" max="1281" width="8.85546875" style="3" customWidth="1"/>
    <col min="1282" max="1282" width="8.28515625" style="3" customWidth="1"/>
    <col min="1283" max="1533" width="11.28515625" style="3"/>
    <col min="1534" max="1534" width="9" style="3" customWidth="1"/>
    <col min="1535" max="1535" width="20.85546875" style="3" customWidth="1"/>
    <col min="1536" max="1536" width="11.28515625" style="3"/>
    <col min="1537" max="1537" width="8.85546875" style="3" customWidth="1"/>
    <col min="1538" max="1538" width="8.28515625" style="3" customWidth="1"/>
    <col min="1539" max="1789" width="11.28515625" style="3"/>
    <col min="1790" max="1790" width="9" style="3" customWidth="1"/>
    <col min="1791" max="1791" width="20.85546875" style="3" customWidth="1"/>
    <col min="1792" max="1792" width="11.28515625" style="3"/>
    <col min="1793" max="1793" width="8.85546875" style="3" customWidth="1"/>
    <col min="1794" max="1794" width="8.28515625" style="3" customWidth="1"/>
    <col min="1795" max="2045" width="11.28515625" style="3"/>
    <col min="2046" max="2046" width="9" style="3" customWidth="1"/>
    <col min="2047" max="2047" width="20.85546875" style="3" customWidth="1"/>
    <col min="2048" max="2048" width="11.28515625" style="3"/>
    <col min="2049" max="2049" width="8.85546875" style="3" customWidth="1"/>
    <col min="2050" max="2050" width="8.28515625" style="3" customWidth="1"/>
    <col min="2051" max="2301" width="11.28515625" style="3"/>
    <col min="2302" max="2302" width="9" style="3" customWidth="1"/>
    <col min="2303" max="2303" width="20.85546875" style="3" customWidth="1"/>
    <col min="2304" max="2304" width="11.28515625" style="3"/>
    <col min="2305" max="2305" width="8.85546875" style="3" customWidth="1"/>
    <col min="2306" max="2306" width="8.28515625" style="3" customWidth="1"/>
    <col min="2307" max="2557" width="11.28515625" style="3"/>
    <col min="2558" max="2558" width="9" style="3" customWidth="1"/>
    <col min="2559" max="2559" width="20.85546875" style="3" customWidth="1"/>
    <col min="2560" max="2560" width="11.28515625" style="3"/>
    <col min="2561" max="2561" width="8.85546875" style="3" customWidth="1"/>
    <col min="2562" max="2562" width="8.28515625" style="3" customWidth="1"/>
    <col min="2563" max="2813" width="11.28515625" style="3"/>
    <col min="2814" max="2814" width="9" style="3" customWidth="1"/>
    <col min="2815" max="2815" width="20.85546875" style="3" customWidth="1"/>
    <col min="2816" max="2816" width="11.28515625" style="3"/>
    <col min="2817" max="2817" width="8.85546875" style="3" customWidth="1"/>
    <col min="2818" max="2818" width="8.28515625" style="3" customWidth="1"/>
    <col min="2819" max="3069" width="11.28515625" style="3"/>
    <col min="3070" max="3070" width="9" style="3" customWidth="1"/>
    <col min="3071" max="3071" width="20.85546875" style="3" customWidth="1"/>
    <col min="3072" max="3072" width="11.28515625" style="3"/>
    <col min="3073" max="3073" width="8.85546875" style="3" customWidth="1"/>
    <col min="3074" max="3074" width="8.28515625" style="3" customWidth="1"/>
    <col min="3075" max="3325" width="11.28515625" style="3"/>
    <col min="3326" max="3326" width="9" style="3" customWidth="1"/>
    <col min="3327" max="3327" width="20.85546875" style="3" customWidth="1"/>
    <col min="3328" max="3328" width="11.28515625" style="3"/>
    <col min="3329" max="3329" width="8.85546875" style="3" customWidth="1"/>
    <col min="3330" max="3330" width="8.28515625" style="3" customWidth="1"/>
    <col min="3331" max="3581" width="11.28515625" style="3"/>
    <col min="3582" max="3582" width="9" style="3" customWidth="1"/>
    <col min="3583" max="3583" width="20.85546875" style="3" customWidth="1"/>
    <col min="3584" max="3584" width="11.28515625" style="3"/>
    <col min="3585" max="3585" width="8.85546875" style="3" customWidth="1"/>
    <col min="3586" max="3586" width="8.28515625" style="3" customWidth="1"/>
    <col min="3587" max="3837" width="11.28515625" style="3"/>
    <col min="3838" max="3838" width="9" style="3" customWidth="1"/>
    <col min="3839" max="3839" width="20.85546875" style="3" customWidth="1"/>
    <col min="3840" max="3840" width="11.28515625" style="3"/>
    <col min="3841" max="3841" width="8.85546875" style="3" customWidth="1"/>
    <col min="3842" max="3842" width="8.28515625" style="3" customWidth="1"/>
    <col min="3843" max="4093" width="11.28515625" style="3"/>
    <col min="4094" max="4094" width="9" style="3" customWidth="1"/>
    <col min="4095" max="4095" width="20.85546875" style="3" customWidth="1"/>
    <col min="4096" max="4096" width="11.28515625" style="3"/>
    <col min="4097" max="4097" width="8.85546875" style="3" customWidth="1"/>
    <col min="4098" max="4098" width="8.28515625" style="3" customWidth="1"/>
    <col min="4099" max="4349" width="11.28515625" style="3"/>
    <col min="4350" max="4350" width="9" style="3" customWidth="1"/>
    <col min="4351" max="4351" width="20.85546875" style="3" customWidth="1"/>
    <col min="4352" max="4352" width="11.28515625" style="3"/>
    <col min="4353" max="4353" width="8.85546875" style="3" customWidth="1"/>
    <col min="4354" max="4354" width="8.28515625" style="3" customWidth="1"/>
    <col min="4355" max="4605" width="11.28515625" style="3"/>
    <col min="4606" max="4606" width="9" style="3" customWidth="1"/>
    <col min="4607" max="4607" width="20.85546875" style="3" customWidth="1"/>
    <col min="4608" max="4608" width="11.28515625" style="3"/>
    <col min="4609" max="4609" width="8.85546875" style="3" customWidth="1"/>
    <col min="4610" max="4610" width="8.28515625" style="3" customWidth="1"/>
    <col min="4611" max="4861" width="11.28515625" style="3"/>
    <col min="4862" max="4862" width="9" style="3" customWidth="1"/>
    <col min="4863" max="4863" width="20.85546875" style="3" customWidth="1"/>
    <col min="4864" max="4864" width="11.28515625" style="3"/>
    <col min="4865" max="4865" width="8.85546875" style="3" customWidth="1"/>
    <col min="4866" max="4866" width="8.28515625" style="3" customWidth="1"/>
    <col min="4867" max="5117" width="11.28515625" style="3"/>
    <col min="5118" max="5118" width="9" style="3" customWidth="1"/>
    <col min="5119" max="5119" width="20.85546875" style="3" customWidth="1"/>
    <col min="5120" max="5120" width="11.28515625" style="3"/>
    <col min="5121" max="5121" width="8.85546875" style="3" customWidth="1"/>
    <col min="5122" max="5122" width="8.28515625" style="3" customWidth="1"/>
    <col min="5123" max="5373" width="11.28515625" style="3"/>
    <col min="5374" max="5374" width="9" style="3" customWidth="1"/>
    <col min="5375" max="5375" width="20.85546875" style="3" customWidth="1"/>
    <col min="5376" max="5376" width="11.28515625" style="3"/>
    <col min="5377" max="5377" width="8.85546875" style="3" customWidth="1"/>
    <col min="5378" max="5378" width="8.28515625" style="3" customWidth="1"/>
    <col min="5379" max="5629" width="11.28515625" style="3"/>
    <col min="5630" max="5630" width="9" style="3" customWidth="1"/>
    <col min="5631" max="5631" width="20.85546875" style="3" customWidth="1"/>
    <col min="5632" max="5632" width="11.28515625" style="3"/>
    <col min="5633" max="5633" width="8.85546875" style="3" customWidth="1"/>
    <col min="5634" max="5634" width="8.28515625" style="3" customWidth="1"/>
    <col min="5635" max="5885" width="11.28515625" style="3"/>
    <col min="5886" max="5886" width="9" style="3" customWidth="1"/>
    <col min="5887" max="5887" width="20.85546875" style="3" customWidth="1"/>
    <col min="5888" max="5888" width="11.28515625" style="3"/>
    <col min="5889" max="5889" width="8.85546875" style="3" customWidth="1"/>
    <col min="5890" max="5890" width="8.28515625" style="3" customWidth="1"/>
    <col min="5891" max="6141" width="11.28515625" style="3"/>
    <col min="6142" max="6142" width="9" style="3" customWidth="1"/>
    <col min="6143" max="6143" width="20.85546875" style="3" customWidth="1"/>
    <col min="6144" max="6144" width="11.28515625" style="3"/>
    <col min="6145" max="6145" width="8.85546875" style="3" customWidth="1"/>
    <col min="6146" max="6146" width="8.28515625" style="3" customWidth="1"/>
    <col min="6147" max="6397" width="11.28515625" style="3"/>
    <col min="6398" max="6398" width="9" style="3" customWidth="1"/>
    <col min="6399" max="6399" width="20.85546875" style="3" customWidth="1"/>
    <col min="6400" max="6400" width="11.28515625" style="3"/>
    <col min="6401" max="6401" width="8.85546875" style="3" customWidth="1"/>
    <col min="6402" max="6402" width="8.28515625" style="3" customWidth="1"/>
    <col min="6403" max="6653" width="11.28515625" style="3"/>
    <col min="6654" max="6654" width="9" style="3" customWidth="1"/>
    <col min="6655" max="6655" width="20.85546875" style="3" customWidth="1"/>
    <col min="6656" max="6656" width="11.28515625" style="3"/>
    <col min="6657" max="6657" width="8.85546875" style="3" customWidth="1"/>
    <col min="6658" max="6658" width="8.28515625" style="3" customWidth="1"/>
    <col min="6659" max="6909" width="11.28515625" style="3"/>
    <col min="6910" max="6910" width="9" style="3" customWidth="1"/>
    <col min="6911" max="6911" width="20.85546875" style="3" customWidth="1"/>
    <col min="6912" max="6912" width="11.28515625" style="3"/>
    <col min="6913" max="6913" width="8.85546875" style="3" customWidth="1"/>
    <col min="6914" max="6914" width="8.28515625" style="3" customWidth="1"/>
    <col min="6915" max="7165" width="11.28515625" style="3"/>
    <col min="7166" max="7166" width="9" style="3" customWidth="1"/>
    <col min="7167" max="7167" width="20.85546875" style="3" customWidth="1"/>
    <col min="7168" max="7168" width="11.28515625" style="3"/>
    <col min="7169" max="7169" width="8.85546875" style="3" customWidth="1"/>
    <col min="7170" max="7170" width="8.28515625" style="3" customWidth="1"/>
    <col min="7171" max="7421" width="11.28515625" style="3"/>
    <col min="7422" max="7422" width="9" style="3" customWidth="1"/>
    <col min="7423" max="7423" width="20.85546875" style="3" customWidth="1"/>
    <col min="7424" max="7424" width="11.28515625" style="3"/>
    <col min="7425" max="7425" width="8.85546875" style="3" customWidth="1"/>
    <col min="7426" max="7426" width="8.28515625" style="3" customWidth="1"/>
    <col min="7427" max="7677" width="11.28515625" style="3"/>
    <col min="7678" max="7678" width="9" style="3" customWidth="1"/>
    <col min="7679" max="7679" width="20.85546875" style="3" customWidth="1"/>
    <col min="7680" max="7680" width="11.28515625" style="3"/>
    <col min="7681" max="7681" width="8.85546875" style="3" customWidth="1"/>
    <col min="7682" max="7682" width="8.28515625" style="3" customWidth="1"/>
    <col min="7683" max="7933" width="11.28515625" style="3"/>
    <col min="7934" max="7934" width="9" style="3" customWidth="1"/>
    <col min="7935" max="7935" width="20.85546875" style="3" customWidth="1"/>
    <col min="7936" max="7936" width="11.28515625" style="3"/>
    <col min="7937" max="7937" width="8.85546875" style="3" customWidth="1"/>
    <col min="7938" max="7938" width="8.28515625" style="3" customWidth="1"/>
    <col min="7939" max="8189" width="11.28515625" style="3"/>
    <col min="8190" max="8190" width="9" style="3" customWidth="1"/>
    <col min="8191" max="8191" width="20.85546875" style="3" customWidth="1"/>
    <col min="8192" max="8192" width="11.28515625" style="3"/>
    <col min="8193" max="8193" width="8.85546875" style="3" customWidth="1"/>
    <col min="8194" max="8194" width="8.28515625" style="3" customWidth="1"/>
    <col min="8195" max="8445" width="11.28515625" style="3"/>
    <col min="8446" max="8446" width="9" style="3" customWidth="1"/>
    <col min="8447" max="8447" width="20.85546875" style="3" customWidth="1"/>
    <col min="8448" max="8448" width="11.28515625" style="3"/>
    <col min="8449" max="8449" width="8.85546875" style="3" customWidth="1"/>
    <col min="8450" max="8450" width="8.28515625" style="3" customWidth="1"/>
    <col min="8451" max="8701" width="11.28515625" style="3"/>
    <col min="8702" max="8702" width="9" style="3" customWidth="1"/>
    <col min="8703" max="8703" width="20.85546875" style="3" customWidth="1"/>
    <col min="8704" max="8704" width="11.28515625" style="3"/>
    <col min="8705" max="8705" width="8.85546875" style="3" customWidth="1"/>
    <col min="8706" max="8706" width="8.28515625" style="3" customWidth="1"/>
    <col min="8707" max="8957" width="11.28515625" style="3"/>
    <col min="8958" max="8958" width="9" style="3" customWidth="1"/>
    <col min="8959" max="8959" width="20.85546875" style="3" customWidth="1"/>
    <col min="8960" max="8960" width="11.28515625" style="3"/>
    <col min="8961" max="8961" width="8.85546875" style="3" customWidth="1"/>
    <col min="8962" max="8962" width="8.28515625" style="3" customWidth="1"/>
    <col min="8963" max="9213" width="11.28515625" style="3"/>
    <col min="9214" max="9214" width="9" style="3" customWidth="1"/>
    <col min="9215" max="9215" width="20.85546875" style="3" customWidth="1"/>
    <col min="9216" max="9216" width="11.28515625" style="3"/>
    <col min="9217" max="9217" width="8.85546875" style="3" customWidth="1"/>
    <col min="9218" max="9218" width="8.28515625" style="3" customWidth="1"/>
    <col min="9219" max="9469" width="11.28515625" style="3"/>
    <col min="9470" max="9470" width="9" style="3" customWidth="1"/>
    <col min="9471" max="9471" width="20.85546875" style="3" customWidth="1"/>
    <col min="9472" max="9472" width="11.28515625" style="3"/>
    <col min="9473" max="9473" width="8.85546875" style="3" customWidth="1"/>
    <col min="9474" max="9474" width="8.28515625" style="3" customWidth="1"/>
    <col min="9475" max="9725" width="11.28515625" style="3"/>
    <col min="9726" max="9726" width="9" style="3" customWidth="1"/>
    <col min="9727" max="9727" width="20.85546875" style="3" customWidth="1"/>
    <col min="9728" max="9728" width="11.28515625" style="3"/>
    <col min="9729" max="9729" width="8.85546875" style="3" customWidth="1"/>
    <col min="9730" max="9730" width="8.28515625" style="3" customWidth="1"/>
    <col min="9731" max="9981" width="11.28515625" style="3"/>
    <col min="9982" max="9982" width="9" style="3" customWidth="1"/>
    <col min="9983" max="9983" width="20.85546875" style="3" customWidth="1"/>
    <col min="9984" max="9984" width="11.28515625" style="3"/>
    <col min="9985" max="9985" width="8.85546875" style="3" customWidth="1"/>
    <col min="9986" max="9986" width="8.28515625" style="3" customWidth="1"/>
    <col min="9987" max="10237" width="11.28515625" style="3"/>
    <col min="10238" max="10238" width="9" style="3" customWidth="1"/>
    <col min="10239" max="10239" width="20.85546875" style="3" customWidth="1"/>
    <col min="10240" max="10240" width="11.28515625" style="3"/>
    <col min="10241" max="10241" width="8.85546875" style="3" customWidth="1"/>
    <col min="10242" max="10242" width="8.28515625" style="3" customWidth="1"/>
    <col min="10243" max="10493" width="11.28515625" style="3"/>
    <col min="10494" max="10494" width="9" style="3" customWidth="1"/>
    <col min="10495" max="10495" width="20.85546875" style="3" customWidth="1"/>
    <col min="10496" max="10496" width="11.28515625" style="3"/>
    <col min="10497" max="10497" width="8.85546875" style="3" customWidth="1"/>
    <col min="10498" max="10498" width="8.28515625" style="3" customWidth="1"/>
    <col min="10499" max="10749" width="11.28515625" style="3"/>
    <col min="10750" max="10750" width="9" style="3" customWidth="1"/>
    <col min="10751" max="10751" width="20.85546875" style="3" customWidth="1"/>
    <col min="10752" max="10752" width="11.28515625" style="3"/>
    <col min="10753" max="10753" width="8.85546875" style="3" customWidth="1"/>
    <col min="10754" max="10754" width="8.28515625" style="3" customWidth="1"/>
    <col min="10755" max="11005" width="11.28515625" style="3"/>
    <col min="11006" max="11006" width="9" style="3" customWidth="1"/>
    <col min="11007" max="11007" width="20.85546875" style="3" customWidth="1"/>
    <col min="11008" max="11008" width="11.28515625" style="3"/>
    <col min="11009" max="11009" width="8.85546875" style="3" customWidth="1"/>
    <col min="11010" max="11010" width="8.28515625" style="3" customWidth="1"/>
    <col min="11011" max="11261" width="11.28515625" style="3"/>
    <col min="11262" max="11262" width="9" style="3" customWidth="1"/>
    <col min="11263" max="11263" width="20.85546875" style="3" customWidth="1"/>
    <col min="11264" max="11264" width="11.28515625" style="3"/>
    <col min="11265" max="11265" width="8.85546875" style="3" customWidth="1"/>
    <col min="11266" max="11266" width="8.28515625" style="3" customWidth="1"/>
    <col min="11267" max="11517" width="11.28515625" style="3"/>
    <col min="11518" max="11518" width="9" style="3" customWidth="1"/>
    <col min="11519" max="11519" width="20.85546875" style="3" customWidth="1"/>
    <col min="11520" max="11520" width="11.28515625" style="3"/>
    <col min="11521" max="11521" width="8.85546875" style="3" customWidth="1"/>
    <col min="11522" max="11522" width="8.28515625" style="3" customWidth="1"/>
    <col min="11523" max="11773" width="11.28515625" style="3"/>
    <col min="11774" max="11774" width="9" style="3" customWidth="1"/>
    <col min="11775" max="11775" width="20.85546875" style="3" customWidth="1"/>
    <col min="11776" max="11776" width="11.28515625" style="3"/>
    <col min="11777" max="11777" width="8.85546875" style="3" customWidth="1"/>
    <col min="11778" max="11778" width="8.28515625" style="3" customWidth="1"/>
    <col min="11779" max="12029" width="11.28515625" style="3"/>
    <col min="12030" max="12030" width="9" style="3" customWidth="1"/>
    <col min="12031" max="12031" width="20.85546875" style="3" customWidth="1"/>
    <col min="12032" max="12032" width="11.28515625" style="3"/>
    <col min="12033" max="12033" width="8.85546875" style="3" customWidth="1"/>
    <col min="12034" max="12034" width="8.28515625" style="3" customWidth="1"/>
    <col min="12035" max="12285" width="11.28515625" style="3"/>
    <col min="12286" max="12286" width="9" style="3" customWidth="1"/>
    <col min="12287" max="12287" width="20.85546875" style="3" customWidth="1"/>
    <col min="12288" max="12288" width="11.28515625" style="3"/>
    <col min="12289" max="12289" width="8.85546875" style="3" customWidth="1"/>
    <col min="12290" max="12290" width="8.28515625" style="3" customWidth="1"/>
    <col min="12291" max="12541" width="11.28515625" style="3"/>
    <col min="12542" max="12542" width="9" style="3" customWidth="1"/>
    <col min="12543" max="12543" width="20.85546875" style="3" customWidth="1"/>
    <col min="12544" max="12544" width="11.28515625" style="3"/>
    <col min="12545" max="12545" width="8.85546875" style="3" customWidth="1"/>
    <col min="12546" max="12546" width="8.28515625" style="3" customWidth="1"/>
    <col min="12547" max="12797" width="11.28515625" style="3"/>
    <col min="12798" max="12798" width="9" style="3" customWidth="1"/>
    <col min="12799" max="12799" width="20.85546875" style="3" customWidth="1"/>
    <col min="12800" max="12800" width="11.28515625" style="3"/>
    <col min="12801" max="12801" width="8.85546875" style="3" customWidth="1"/>
    <col min="12802" max="12802" width="8.28515625" style="3" customWidth="1"/>
    <col min="12803" max="13053" width="11.28515625" style="3"/>
    <col min="13054" max="13054" width="9" style="3" customWidth="1"/>
    <col min="13055" max="13055" width="20.85546875" style="3" customWidth="1"/>
    <col min="13056" max="13056" width="11.28515625" style="3"/>
    <col min="13057" max="13057" width="8.85546875" style="3" customWidth="1"/>
    <col min="13058" max="13058" width="8.28515625" style="3" customWidth="1"/>
    <col min="13059" max="13309" width="11.28515625" style="3"/>
    <col min="13310" max="13310" width="9" style="3" customWidth="1"/>
    <col min="13311" max="13311" width="20.85546875" style="3" customWidth="1"/>
    <col min="13312" max="13312" width="11.28515625" style="3"/>
    <col min="13313" max="13313" width="8.85546875" style="3" customWidth="1"/>
    <col min="13314" max="13314" width="8.28515625" style="3" customWidth="1"/>
    <col min="13315" max="13565" width="11.28515625" style="3"/>
    <col min="13566" max="13566" width="9" style="3" customWidth="1"/>
    <col min="13567" max="13567" width="20.85546875" style="3" customWidth="1"/>
    <col min="13568" max="13568" width="11.28515625" style="3"/>
    <col min="13569" max="13569" width="8.85546875" style="3" customWidth="1"/>
    <col min="13570" max="13570" width="8.28515625" style="3" customWidth="1"/>
    <col min="13571" max="13821" width="11.28515625" style="3"/>
    <col min="13822" max="13822" width="9" style="3" customWidth="1"/>
    <col min="13823" max="13823" width="20.85546875" style="3" customWidth="1"/>
    <col min="13824" max="13824" width="11.28515625" style="3"/>
    <col min="13825" max="13825" width="8.85546875" style="3" customWidth="1"/>
    <col min="13826" max="13826" width="8.28515625" style="3" customWidth="1"/>
    <col min="13827" max="14077" width="11.28515625" style="3"/>
    <col min="14078" max="14078" width="9" style="3" customWidth="1"/>
    <col min="14079" max="14079" width="20.85546875" style="3" customWidth="1"/>
    <col min="14080" max="14080" width="11.28515625" style="3"/>
    <col min="14081" max="14081" width="8.85546875" style="3" customWidth="1"/>
    <col min="14082" max="14082" width="8.28515625" style="3" customWidth="1"/>
    <col min="14083" max="14333" width="11.28515625" style="3"/>
    <col min="14334" max="14334" width="9" style="3" customWidth="1"/>
    <col min="14335" max="14335" width="20.85546875" style="3" customWidth="1"/>
    <col min="14336" max="14336" width="11.28515625" style="3"/>
    <col min="14337" max="14337" width="8.85546875" style="3" customWidth="1"/>
    <col min="14338" max="14338" width="8.28515625" style="3" customWidth="1"/>
    <col min="14339" max="14589" width="11.28515625" style="3"/>
    <col min="14590" max="14590" width="9" style="3" customWidth="1"/>
    <col min="14591" max="14591" width="20.85546875" style="3" customWidth="1"/>
    <col min="14592" max="14592" width="11.28515625" style="3"/>
    <col min="14593" max="14593" width="8.85546875" style="3" customWidth="1"/>
    <col min="14594" max="14594" width="8.28515625" style="3" customWidth="1"/>
    <col min="14595" max="14845" width="11.28515625" style="3"/>
    <col min="14846" max="14846" width="9" style="3" customWidth="1"/>
    <col min="14847" max="14847" width="20.85546875" style="3" customWidth="1"/>
    <col min="14848" max="14848" width="11.28515625" style="3"/>
    <col min="14849" max="14849" width="8.85546875" style="3" customWidth="1"/>
    <col min="14850" max="14850" width="8.28515625" style="3" customWidth="1"/>
    <col min="14851" max="15101" width="11.28515625" style="3"/>
    <col min="15102" max="15102" width="9" style="3" customWidth="1"/>
    <col min="15103" max="15103" width="20.85546875" style="3" customWidth="1"/>
    <col min="15104" max="15104" width="11.28515625" style="3"/>
    <col min="15105" max="15105" width="8.85546875" style="3" customWidth="1"/>
    <col min="15106" max="15106" width="8.28515625" style="3" customWidth="1"/>
    <col min="15107" max="15357" width="11.28515625" style="3"/>
    <col min="15358" max="15358" width="9" style="3" customWidth="1"/>
    <col min="15359" max="15359" width="20.85546875" style="3" customWidth="1"/>
    <col min="15360" max="15360" width="11.28515625" style="3"/>
    <col min="15361" max="15361" width="8.85546875" style="3" customWidth="1"/>
    <col min="15362" max="15362" width="8.28515625" style="3" customWidth="1"/>
    <col min="15363" max="15613" width="11.28515625" style="3"/>
    <col min="15614" max="15614" width="9" style="3" customWidth="1"/>
    <col min="15615" max="15615" width="20.85546875" style="3" customWidth="1"/>
    <col min="15616" max="15616" width="11.28515625" style="3"/>
    <col min="15617" max="15617" width="8.85546875" style="3" customWidth="1"/>
    <col min="15618" max="15618" width="8.28515625" style="3" customWidth="1"/>
    <col min="15619" max="15869" width="11.28515625" style="3"/>
    <col min="15870" max="15870" width="9" style="3" customWidth="1"/>
    <col min="15871" max="15871" width="20.85546875" style="3" customWidth="1"/>
    <col min="15872" max="15872" width="11.28515625" style="3"/>
    <col min="15873" max="15873" width="8.85546875" style="3" customWidth="1"/>
    <col min="15874" max="15874" width="8.28515625" style="3" customWidth="1"/>
    <col min="15875" max="16125" width="11.28515625" style="3"/>
    <col min="16126" max="16126" width="9" style="3" customWidth="1"/>
    <col min="16127" max="16127" width="20.85546875" style="3" customWidth="1"/>
    <col min="16128" max="16128" width="11.28515625" style="3"/>
    <col min="16129" max="16129" width="8.85546875" style="3" customWidth="1"/>
    <col min="16130" max="16130" width="8.28515625" style="3" customWidth="1"/>
    <col min="16131" max="16384" width="11.28515625" style="3"/>
  </cols>
  <sheetData>
    <row r="2" spans="2:17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7" ht="15" x14ac:dyDescent="0.25">
      <c r="B3" s="5"/>
      <c r="C3" s="5"/>
      <c r="D3" s="5"/>
      <c r="E3" s="5"/>
      <c r="G3" s="5"/>
    </row>
    <row r="4" spans="2:17" ht="15" x14ac:dyDescent="0.25">
      <c r="B4" s="5"/>
      <c r="C4" s="5"/>
      <c r="D4" s="5"/>
      <c r="E4" s="5"/>
      <c r="G4" s="5"/>
    </row>
    <row r="5" spans="2:17" ht="15" x14ac:dyDescent="0.25">
      <c r="B5" s="5"/>
      <c r="C5" s="5"/>
      <c r="D5" s="5"/>
      <c r="E5" s="5"/>
      <c r="G5" s="5"/>
    </row>
    <row r="6" spans="2:17" ht="15" x14ac:dyDescent="0.25">
      <c r="B6" s="5"/>
      <c r="C6" s="5"/>
      <c r="D6" s="5"/>
      <c r="E6" s="5"/>
      <c r="G6" s="5"/>
      <c r="Q6" s="4"/>
    </row>
    <row r="7" spans="2:17" ht="21" x14ac:dyDescent="0.35">
      <c r="C7" s="61" t="s">
        <v>5</v>
      </c>
      <c r="D7" s="61"/>
      <c r="E7" s="61"/>
      <c r="G7" s="6"/>
    </row>
    <row r="8" spans="2:17" ht="15" x14ac:dyDescent="0.2">
      <c r="C8" s="59" t="s">
        <v>6</v>
      </c>
      <c r="D8" s="59"/>
      <c r="E8" s="59"/>
      <c r="G8" s="7"/>
    </row>
    <row r="9" spans="2:17" ht="16.5" thickBot="1" x14ac:dyDescent="0.3">
      <c r="C9" s="62" t="s">
        <v>16</v>
      </c>
      <c r="D9" s="62"/>
      <c r="E9" s="62"/>
      <c r="G9" s="8"/>
    </row>
    <row r="10" spans="2:17" ht="31.5" x14ac:dyDescent="0.2">
      <c r="C10" s="45" t="s">
        <v>0</v>
      </c>
      <c r="D10" s="46" t="s">
        <v>25</v>
      </c>
      <c r="E10" s="47" t="s">
        <v>2</v>
      </c>
      <c r="K10" s="4" t="s">
        <v>3</v>
      </c>
    </row>
    <row r="11" spans="2:17" s="9" customFormat="1" ht="18.75" customHeight="1" x14ac:dyDescent="0.25">
      <c r="C11" s="25" t="s">
        <v>42</v>
      </c>
      <c r="D11" s="29">
        <v>615.70000000000005</v>
      </c>
      <c r="E11" s="18">
        <f t="shared" ref="E11:E31" si="0">+D11/$D$32</f>
        <v>0.15919844861021332</v>
      </c>
      <c r="K11" s="10"/>
    </row>
    <row r="12" spans="2:17" s="9" customFormat="1" ht="18.75" customHeight="1" x14ac:dyDescent="0.25">
      <c r="C12" s="25" t="s">
        <v>91</v>
      </c>
      <c r="D12" s="29">
        <v>670</v>
      </c>
      <c r="E12" s="18">
        <f t="shared" si="0"/>
        <v>0.17323852617970265</v>
      </c>
      <c r="K12" s="10"/>
    </row>
    <row r="13" spans="2:17" s="9" customFormat="1" ht="18.75" customHeight="1" x14ac:dyDescent="0.25">
      <c r="C13" s="25" t="s">
        <v>92</v>
      </c>
      <c r="D13" s="37">
        <v>294.5</v>
      </c>
      <c r="E13" s="18">
        <f t="shared" si="0"/>
        <v>7.6147382029734964E-2</v>
      </c>
      <c r="K13" s="10"/>
      <c r="L13" s="11"/>
    </row>
    <row r="14" spans="2:17" s="9" customFormat="1" ht="18.75" customHeight="1" x14ac:dyDescent="0.25">
      <c r="C14" s="25" t="s">
        <v>34</v>
      </c>
      <c r="D14" s="29">
        <v>319</v>
      </c>
      <c r="E14" s="18">
        <f t="shared" si="0"/>
        <v>8.2482223658694245E-2</v>
      </c>
      <c r="K14" s="10"/>
    </row>
    <row r="15" spans="2:17" s="9" customFormat="1" ht="18.75" customHeight="1" x14ac:dyDescent="0.25">
      <c r="C15" s="25" t="s">
        <v>93</v>
      </c>
      <c r="D15" s="29">
        <v>300</v>
      </c>
      <c r="E15" s="18">
        <f t="shared" si="0"/>
        <v>7.7569489334195219E-2</v>
      </c>
      <c r="K15" s="10"/>
    </row>
    <row r="16" spans="2:17" s="9" customFormat="1" ht="18.75" customHeight="1" x14ac:dyDescent="0.25">
      <c r="C16" s="25" t="s">
        <v>24</v>
      </c>
      <c r="D16" s="29">
        <v>8.3000000000000007</v>
      </c>
      <c r="E16" s="18">
        <f t="shared" si="0"/>
        <v>2.1460892049127347E-3</v>
      </c>
      <c r="G16" s="42"/>
      <c r="K16" s="10"/>
    </row>
    <row r="17" spans="1:11" s="9" customFormat="1" ht="18.75" customHeight="1" x14ac:dyDescent="0.25">
      <c r="C17" s="25" t="s">
        <v>17</v>
      </c>
      <c r="D17" s="29">
        <v>76.8</v>
      </c>
      <c r="E17" s="18">
        <f t="shared" si="0"/>
        <v>1.9857789269553974E-2</v>
      </c>
      <c r="K17" s="10"/>
    </row>
    <row r="18" spans="1:11" s="9" customFormat="1" ht="18.75" customHeight="1" x14ac:dyDescent="0.25">
      <c r="C18" s="25" t="s">
        <v>94</v>
      </c>
      <c r="D18" s="29">
        <v>359.3</v>
      </c>
      <c r="E18" s="18">
        <f t="shared" si="0"/>
        <v>9.2902391725921143E-2</v>
      </c>
      <c r="K18" s="10"/>
    </row>
    <row r="19" spans="1:11" s="9" customFormat="1" ht="18.75" customHeight="1" x14ac:dyDescent="0.25">
      <c r="C19" s="25" t="s">
        <v>95</v>
      </c>
      <c r="D19" s="29">
        <v>30</v>
      </c>
      <c r="E19" s="18">
        <f t="shared" si="0"/>
        <v>7.7569489334195219E-3</v>
      </c>
    </row>
    <row r="20" spans="1:11" s="9" customFormat="1" ht="18.75" customHeight="1" x14ac:dyDescent="0.25">
      <c r="C20" s="25" t="s">
        <v>96</v>
      </c>
      <c r="D20" s="29">
        <v>194.5</v>
      </c>
      <c r="E20" s="18">
        <f t="shared" si="0"/>
        <v>5.0290885585003234E-2</v>
      </c>
    </row>
    <row r="21" spans="1:11" s="9" customFormat="1" ht="18.75" customHeight="1" x14ac:dyDescent="0.25">
      <c r="A21" s="12"/>
      <c r="B21" s="13"/>
      <c r="C21" s="25" t="s">
        <v>97</v>
      </c>
      <c r="D21" s="29">
        <v>50</v>
      </c>
      <c r="E21" s="18">
        <f t="shared" si="0"/>
        <v>1.2928248222365869E-2</v>
      </c>
    </row>
    <row r="22" spans="1:11" s="9" customFormat="1" ht="18.75" customHeight="1" x14ac:dyDescent="0.25">
      <c r="A22" s="12"/>
      <c r="B22" s="14"/>
      <c r="C22" s="25" t="s">
        <v>18</v>
      </c>
      <c r="D22" s="29">
        <v>111.2</v>
      </c>
      <c r="E22" s="18">
        <f t="shared" si="0"/>
        <v>2.8752424046541693E-2</v>
      </c>
    </row>
    <row r="23" spans="1:11" s="9" customFormat="1" ht="18.75" customHeight="1" x14ac:dyDescent="0.25">
      <c r="A23" s="12"/>
      <c r="B23" s="15"/>
      <c r="C23" s="25" t="s">
        <v>98</v>
      </c>
      <c r="D23" s="29">
        <v>100.1</v>
      </c>
      <c r="E23" s="18">
        <f t="shared" si="0"/>
        <v>2.5882352941176467E-2</v>
      </c>
    </row>
    <row r="24" spans="1:11" s="9" customFormat="1" ht="18.75" customHeight="1" x14ac:dyDescent="0.25">
      <c r="A24" s="12"/>
      <c r="B24" s="15"/>
      <c r="C24" s="25" t="s">
        <v>46</v>
      </c>
      <c r="D24" s="29">
        <v>60.7</v>
      </c>
      <c r="E24" s="18">
        <f t="shared" si="0"/>
        <v>1.5694893341952166E-2</v>
      </c>
    </row>
    <row r="25" spans="1:11" s="9" customFormat="1" ht="18.75" customHeight="1" x14ac:dyDescent="0.25">
      <c r="B25" s="16" t="s">
        <v>3</v>
      </c>
      <c r="C25" s="25" t="s">
        <v>19</v>
      </c>
      <c r="D25" s="29">
        <v>42</v>
      </c>
      <c r="E25" s="18">
        <f t="shared" si="0"/>
        <v>1.085972850678733E-2</v>
      </c>
    </row>
    <row r="26" spans="1:11" ht="18.75" customHeight="1" x14ac:dyDescent="0.2">
      <c r="C26" s="25" t="s">
        <v>99</v>
      </c>
      <c r="D26" s="29">
        <v>58</v>
      </c>
      <c r="E26" s="18">
        <f t="shared" si="0"/>
        <v>1.4996767937944409E-2</v>
      </c>
    </row>
    <row r="27" spans="1:11" ht="18.75" customHeight="1" x14ac:dyDescent="0.2">
      <c r="C27" s="25" t="s">
        <v>20</v>
      </c>
      <c r="D27" s="38">
        <v>39.4</v>
      </c>
      <c r="E27" s="18">
        <f t="shared" si="0"/>
        <v>1.0187459599224305E-2</v>
      </c>
    </row>
    <row r="28" spans="1:11" ht="18.75" customHeight="1" x14ac:dyDescent="0.2">
      <c r="C28" s="25" t="s">
        <v>21</v>
      </c>
      <c r="D28" s="29">
        <v>215</v>
      </c>
      <c r="E28" s="18">
        <f t="shared" si="0"/>
        <v>5.5591467356173235E-2</v>
      </c>
    </row>
    <row r="29" spans="1:11" ht="18.75" customHeight="1" x14ac:dyDescent="0.2">
      <c r="C29" s="55" t="s">
        <v>22</v>
      </c>
      <c r="D29" s="56">
        <v>185</v>
      </c>
      <c r="E29" s="57">
        <f t="shared" si="0"/>
        <v>4.7834518422753713E-2</v>
      </c>
    </row>
    <row r="30" spans="1:11" ht="18.75" customHeight="1" x14ac:dyDescent="0.2">
      <c r="C30" s="55" t="s">
        <v>100</v>
      </c>
      <c r="D30" s="56">
        <v>30</v>
      </c>
      <c r="E30" s="57">
        <f t="shared" si="0"/>
        <v>7.7569489334195219E-3</v>
      </c>
    </row>
    <row r="31" spans="1:11" ht="18.75" customHeight="1" x14ac:dyDescent="0.2">
      <c r="C31" s="55" t="s">
        <v>23</v>
      </c>
      <c r="D31" s="56">
        <v>108</v>
      </c>
      <c r="E31" s="57">
        <f t="shared" si="0"/>
        <v>2.7925016160310279E-2</v>
      </c>
    </row>
    <row r="32" spans="1:11" ht="18.75" customHeight="1" thickBot="1" x14ac:dyDescent="0.25">
      <c r="C32" s="48" t="s">
        <v>4</v>
      </c>
      <c r="D32" s="49">
        <f>+SUM(D11:D31)</f>
        <v>3867.5</v>
      </c>
      <c r="E32" s="50">
        <f>SUM(E11:E30)</f>
        <v>0.9720749838396896</v>
      </c>
    </row>
    <row r="33" spans="2:9" ht="18.75" customHeight="1" x14ac:dyDescent="0.2">
      <c r="C33" s="17" t="s">
        <v>90</v>
      </c>
    </row>
    <row r="34" spans="2:9" ht="18.75" customHeight="1" x14ac:dyDescent="0.2">
      <c r="C34" s="17" t="s">
        <v>108</v>
      </c>
    </row>
    <row r="36" spans="2:9" x14ac:dyDescent="0.2">
      <c r="B36" s="21"/>
      <c r="F36" s="21"/>
      <c r="G36" s="21"/>
      <c r="H36" s="21"/>
      <c r="I36" s="21"/>
    </row>
    <row r="37" spans="2:9" x14ac:dyDescent="0.2">
      <c r="B37" s="21"/>
      <c r="F37" s="21"/>
      <c r="G37" s="21"/>
      <c r="H37" s="21"/>
      <c r="I37" s="21"/>
    </row>
    <row r="38" spans="2:9" x14ac:dyDescent="0.2">
      <c r="B38" s="21"/>
      <c r="F38" s="21"/>
      <c r="G38" s="21"/>
      <c r="H38" s="21"/>
      <c r="I38" s="21"/>
    </row>
    <row r="40" spans="2:9" ht="15" x14ac:dyDescent="0.25">
      <c r="C40" s="43"/>
      <c r="D40" s="21"/>
      <c r="E40" s="21"/>
    </row>
    <row r="41" spans="2:9" ht="15" x14ac:dyDescent="0.25">
      <c r="C41" s="43"/>
      <c r="D41" s="21"/>
      <c r="E41" s="21"/>
    </row>
    <row r="42" spans="2:9" x14ac:dyDescent="0.2">
      <c r="C42" s="21"/>
      <c r="D42" s="21"/>
      <c r="E42" s="21"/>
    </row>
  </sheetData>
  <sortState ref="C11:D28">
    <sortCondition ref="C11"/>
  </sortState>
  <mergeCells count="3">
    <mergeCell ref="C7:E7"/>
    <mergeCell ref="C8:E8"/>
    <mergeCell ref="C9:E9"/>
  </mergeCells>
  <pageMargins left="0.7" right="0.7" top="0.75" bottom="0.75" header="0.3" footer="0.3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23"/>
  <sheetViews>
    <sheetView topLeftCell="A13" zoomScaleNormal="100" workbookViewId="0">
      <selection activeCell="D29" sqref="D29"/>
    </sheetView>
  </sheetViews>
  <sheetFormatPr baseColWidth="10" defaultColWidth="11.28515625" defaultRowHeight="12.75" x14ac:dyDescent="0.2"/>
  <cols>
    <col min="1" max="1" width="9.140625" style="3" customWidth="1"/>
    <col min="2" max="2" width="5.5703125" style="3" customWidth="1"/>
    <col min="3" max="3" width="29.85546875" style="3" customWidth="1"/>
    <col min="4" max="4" width="17.140625" style="3" customWidth="1"/>
    <col min="5" max="5" width="16.42578125" style="3" customWidth="1"/>
    <col min="6" max="14" width="11.28515625" style="3" customWidth="1"/>
    <col min="15" max="16384" width="11.28515625" style="3"/>
  </cols>
  <sheetData>
    <row r="2" spans="2:12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2" ht="15" x14ac:dyDescent="0.25">
      <c r="B3" s="5"/>
      <c r="C3" s="5"/>
      <c r="D3" s="5"/>
      <c r="E3" s="5"/>
      <c r="G3" s="5"/>
    </row>
    <row r="4" spans="2:12" ht="15" x14ac:dyDescent="0.25">
      <c r="B4" s="5"/>
      <c r="C4" s="5"/>
      <c r="D4" s="5"/>
      <c r="E4" s="5"/>
      <c r="G4" s="5"/>
    </row>
    <row r="5" spans="2:12" ht="15" x14ac:dyDescent="0.25">
      <c r="B5" s="5"/>
      <c r="C5" s="5"/>
      <c r="D5" s="5"/>
      <c r="E5" s="5"/>
      <c r="G5" s="5"/>
    </row>
    <row r="6" spans="2:12" ht="15" x14ac:dyDescent="0.25">
      <c r="B6" s="5"/>
      <c r="C6" s="5"/>
      <c r="D6" s="5"/>
      <c r="E6" s="5"/>
      <c r="G6" s="5"/>
    </row>
    <row r="7" spans="2:12" ht="21" x14ac:dyDescent="0.35">
      <c r="B7" s="61" t="s">
        <v>5</v>
      </c>
      <c r="C7" s="61"/>
      <c r="D7" s="61"/>
      <c r="E7" s="61"/>
      <c r="F7" s="61"/>
      <c r="G7" s="6"/>
    </row>
    <row r="8" spans="2:12" ht="15" x14ac:dyDescent="0.2">
      <c r="C8" s="59" t="s">
        <v>6</v>
      </c>
      <c r="D8" s="59"/>
      <c r="E8" s="59"/>
      <c r="G8" s="7"/>
    </row>
    <row r="9" spans="2:12" ht="16.5" thickBot="1" x14ac:dyDescent="0.3">
      <c r="B9" s="63" t="s">
        <v>11</v>
      </c>
      <c r="C9" s="63"/>
      <c r="D9" s="63"/>
      <c r="E9" s="63"/>
      <c r="F9" s="63"/>
      <c r="G9" s="8"/>
    </row>
    <row r="10" spans="2:12" ht="15.75" x14ac:dyDescent="0.2">
      <c r="C10" s="34" t="s">
        <v>12</v>
      </c>
      <c r="D10" s="39" t="s">
        <v>1</v>
      </c>
      <c r="E10" s="40" t="s">
        <v>2</v>
      </c>
      <c r="K10" s="4" t="s">
        <v>3</v>
      </c>
    </row>
    <row r="11" spans="2:12" s="9" customFormat="1" ht="18" customHeight="1" x14ac:dyDescent="0.25">
      <c r="C11" s="25" t="s">
        <v>53</v>
      </c>
      <c r="D11" s="30">
        <v>615.70000000000005</v>
      </c>
      <c r="E11" s="35">
        <f t="shared" ref="E11:E20" si="0">+D11/$D$21</f>
        <v>0.15919844861021332</v>
      </c>
      <c r="G11" s="23"/>
      <c r="H11" s="24"/>
      <c r="K11" s="10"/>
    </row>
    <row r="12" spans="2:12" s="9" customFormat="1" ht="18" customHeight="1" x14ac:dyDescent="0.25">
      <c r="C12" s="25" t="s">
        <v>51</v>
      </c>
      <c r="D12" s="30">
        <v>30</v>
      </c>
      <c r="E12" s="35">
        <f t="shared" si="0"/>
        <v>7.7569489334195219E-3</v>
      </c>
      <c r="G12" s="23"/>
      <c r="H12" s="24"/>
      <c r="K12" s="10"/>
    </row>
    <row r="13" spans="2:12" s="9" customFormat="1" ht="18" customHeight="1" x14ac:dyDescent="0.25">
      <c r="C13" s="25" t="s">
        <v>14</v>
      </c>
      <c r="D13" s="30">
        <v>313.60000000000002</v>
      </c>
      <c r="E13" s="35">
        <f t="shared" si="0"/>
        <v>8.1085972850678742E-2</v>
      </c>
      <c r="G13" s="23"/>
      <c r="H13" s="24"/>
      <c r="K13" s="10"/>
      <c r="L13" s="11"/>
    </row>
    <row r="14" spans="2:12" s="9" customFormat="1" ht="18" customHeight="1" x14ac:dyDescent="0.25">
      <c r="C14" s="44" t="s">
        <v>104</v>
      </c>
      <c r="D14" s="30">
        <v>434.5</v>
      </c>
      <c r="E14" s="35">
        <f t="shared" si="0"/>
        <v>0.11234647705235941</v>
      </c>
      <c r="G14" s="23"/>
      <c r="H14" s="27"/>
      <c r="K14" s="10"/>
    </row>
    <row r="15" spans="2:12" s="9" customFormat="1" ht="18" customHeight="1" x14ac:dyDescent="0.25">
      <c r="C15" s="25" t="s">
        <v>105</v>
      </c>
      <c r="D15" s="30">
        <v>1180.9000000000001</v>
      </c>
      <c r="E15" s="35">
        <f t="shared" si="0"/>
        <v>0.30533936651583715</v>
      </c>
      <c r="G15" s="23"/>
      <c r="H15" s="24"/>
      <c r="K15" s="10"/>
    </row>
    <row r="16" spans="2:12" s="9" customFormat="1" ht="18" customHeight="1" x14ac:dyDescent="0.25">
      <c r="C16" s="25" t="s">
        <v>106</v>
      </c>
      <c r="D16" s="30">
        <v>185</v>
      </c>
      <c r="E16" s="35">
        <f t="shared" si="0"/>
        <v>4.7834518422753713E-2</v>
      </c>
      <c r="G16" s="23"/>
      <c r="H16" s="24"/>
      <c r="K16" s="10"/>
    </row>
    <row r="17" spans="2:11" s="9" customFormat="1" ht="18" customHeight="1" x14ac:dyDescent="0.25">
      <c r="C17" s="25" t="s">
        <v>13</v>
      </c>
      <c r="D17" s="30">
        <v>678.3</v>
      </c>
      <c r="E17" s="35">
        <f t="shared" si="0"/>
        <v>0.17538461538461536</v>
      </c>
      <c r="G17" s="23"/>
      <c r="H17" s="24"/>
      <c r="K17" s="10"/>
    </row>
    <row r="18" spans="2:11" s="9" customFormat="1" ht="18" customHeight="1" x14ac:dyDescent="0.25">
      <c r="C18" s="25" t="s">
        <v>89</v>
      </c>
      <c r="D18" s="30">
        <v>108</v>
      </c>
      <c r="E18" s="35">
        <f t="shared" si="0"/>
        <v>2.7925016160310279E-2</v>
      </c>
      <c r="H18" s="28"/>
      <c r="K18" s="10"/>
    </row>
    <row r="19" spans="2:11" s="9" customFormat="1" ht="18" customHeight="1" x14ac:dyDescent="0.25">
      <c r="B19" s="16" t="s">
        <v>3</v>
      </c>
      <c r="C19" s="25" t="s">
        <v>107</v>
      </c>
      <c r="D19" s="30">
        <v>88</v>
      </c>
      <c r="E19" s="35">
        <f t="shared" si="0"/>
        <v>2.2753716871363929E-2</v>
      </c>
    </row>
    <row r="20" spans="2:11" ht="18" customHeight="1" x14ac:dyDescent="0.2">
      <c r="C20" s="25" t="s">
        <v>15</v>
      </c>
      <c r="D20" s="30">
        <v>233.5</v>
      </c>
      <c r="E20" s="35">
        <f t="shared" si="0"/>
        <v>6.0374919198448611E-2</v>
      </c>
    </row>
    <row r="21" spans="2:11" ht="18" customHeight="1" thickBot="1" x14ac:dyDescent="0.25">
      <c r="C21" s="31" t="s">
        <v>4</v>
      </c>
      <c r="D21" s="58">
        <f>SUM(D11:D20)</f>
        <v>3867.5</v>
      </c>
      <c r="E21" s="36">
        <f>SUM(E11:E20)</f>
        <v>1</v>
      </c>
    </row>
    <row r="22" spans="2:11" x14ac:dyDescent="0.2">
      <c r="C22" s="17" t="s">
        <v>90</v>
      </c>
    </row>
    <row r="23" spans="2:11" x14ac:dyDescent="0.2">
      <c r="C23" s="17" t="s">
        <v>108</v>
      </c>
    </row>
  </sheetData>
  <mergeCells count="3">
    <mergeCell ref="B7:F7"/>
    <mergeCell ref="C8:E8"/>
    <mergeCell ref="B9:F9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 Tecnologia.</vt:lpstr>
      <vt:lpstr>Sheet1</vt:lpstr>
      <vt:lpstr>Por Empresa</vt:lpstr>
      <vt:lpstr>Por Combustible</vt:lpstr>
      <vt:lpstr>'Por Combustible'!Área_de_impresión</vt:lpstr>
      <vt:lpstr>'Por Tecnologia.'!Área_de_impresión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cp:lastPrinted>2017-01-20T14:34:07Z</cp:lastPrinted>
  <dcterms:created xsi:type="dcterms:W3CDTF">2016-01-29T19:06:57Z</dcterms:created>
  <dcterms:modified xsi:type="dcterms:W3CDTF">2019-05-08T14:20:00Z</dcterms:modified>
</cp:coreProperties>
</file>