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errera\Desktop\"/>
    </mc:Choice>
  </mc:AlternateContent>
  <bookViews>
    <workbookView xWindow="0" yWindow="0" windowWidth="19200" windowHeight="11895"/>
  </bookViews>
  <sheets>
    <sheet name="Resumen" sheetId="1" r:id="rId1"/>
    <sheet name="Por Distribuidora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0" i="2" l="1"/>
  <c r="G140" i="2"/>
  <c r="F140" i="2"/>
  <c r="E140" i="2"/>
  <c r="D140" i="2"/>
  <c r="C140" i="2"/>
  <c r="H138" i="2"/>
  <c r="G138" i="2"/>
  <c r="F138" i="2"/>
  <c r="E138" i="2"/>
  <c r="D138" i="2"/>
  <c r="C138" i="2"/>
  <c r="H136" i="2"/>
  <c r="G136" i="2"/>
  <c r="F136" i="2"/>
  <c r="E136" i="2"/>
  <c r="D136" i="2"/>
  <c r="C136" i="2"/>
  <c r="H134" i="2"/>
  <c r="G134" i="2"/>
  <c r="F134" i="2"/>
  <c r="E134" i="2"/>
  <c r="D134" i="2"/>
  <c r="C134" i="2"/>
  <c r="H132" i="2"/>
  <c r="F132" i="2"/>
  <c r="E132" i="2"/>
  <c r="D132" i="2"/>
  <c r="C132" i="2"/>
  <c r="H130" i="2"/>
  <c r="G130" i="2"/>
  <c r="F130" i="2"/>
  <c r="E130" i="2"/>
  <c r="D130" i="2"/>
  <c r="C130" i="2"/>
  <c r="H128" i="2"/>
  <c r="G128" i="2"/>
  <c r="F128" i="2"/>
  <c r="E128" i="2"/>
  <c r="D128" i="2"/>
  <c r="C128" i="2"/>
  <c r="H126" i="2"/>
  <c r="G126" i="2"/>
  <c r="F126" i="2"/>
  <c r="E126" i="2"/>
  <c r="D126" i="2"/>
  <c r="C126" i="2"/>
  <c r="H124" i="2"/>
  <c r="G124" i="2"/>
  <c r="F124" i="2"/>
  <c r="E124" i="2"/>
  <c r="D124" i="2"/>
  <c r="C124" i="2"/>
  <c r="H122" i="2"/>
  <c r="G122" i="2"/>
  <c r="F122" i="2"/>
  <c r="E122" i="2"/>
  <c r="D122" i="2"/>
  <c r="C122" i="2"/>
  <c r="H120" i="2"/>
  <c r="G120" i="2"/>
  <c r="F120" i="2"/>
  <c r="E120" i="2"/>
  <c r="D120" i="2"/>
  <c r="C120" i="2"/>
  <c r="G118" i="2"/>
  <c r="C118" i="2"/>
  <c r="H57" i="2"/>
  <c r="H118" i="2" s="1"/>
  <c r="F57" i="2"/>
  <c r="F118" i="2" s="1"/>
  <c r="E57" i="2"/>
  <c r="E118" i="2" s="1"/>
  <c r="D57" i="2"/>
  <c r="D118" i="2" s="1"/>
  <c r="C57" i="2"/>
  <c r="F32" i="2"/>
  <c r="E32" i="2"/>
  <c r="C32" i="2"/>
  <c r="H7" i="2"/>
  <c r="F7" i="2"/>
  <c r="E7" i="2"/>
  <c r="D7" i="2"/>
  <c r="C7" i="2"/>
  <c r="H6" i="1"/>
  <c r="G6" i="1"/>
  <c r="F6" i="1"/>
  <c r="K5" i="1"/>
  <c r="K6" i="1" s="1"/>
  <c r="I5" i="1"/>
  <c r="H5" i="1"/>
  <c r="G5" i="1"/>
  <c r="F5" i="1"/>
  <c r="C5" i="1"/>
  <c r="E5" i="1" s="1"/>
  <c r="J5" i="1" s="1"/>
  <c r="C6" i="1" l="1"/>
</calcChain>
</file>

<file path=xl/comments1.xml><?xml version="1.0" encoding="utf-8"?>
<comments xmlns="http://schemas.openxmlformats.org/spreadsheetml/2006/main">
  <authors>
    <author>Dolca Herrera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Dolca Herrera:</t>
        </r>
        <r>
          <rPr>
            <sz val="9"/>
            <color indexed="81"/>
            <rFont val="Tahoma"/>
            <family val="2"/>
          </rPr>
          <t xml:space="preserve">
Reclamaciones recibidas del mes actual mas las pendientes del mes anterior</t>
        </r>
      </text>
    </comment>
  </commentList>
</comments>
</file>

<file path=xl/sharedStrings.xml><?xml version="1.0" encoding="utf-8"?>
<sst xmlns="http://schemas.openxmlformats.org/spreadsheetml/2006/main" count="167" uniqueCount="45">
  <si>
    <t>Informe Mensual General Resumido, Enero 2017</t>
  </si>
  <si>
    <t>Dirección Protecom y Peritajes</t>
  </si>
  <si>
    <t>Meses</t>
  </si>
  <si>
    <t>Recibidas</t>
  </si>
  <si>
    <t>Atraso</t>
  </si>
  <si>
    <t>Total Reclamaciones</t>
  </si>
  <si>
    <t>Procedentes</t>
  </si>
  <si>
    <t>Improcedentes</t>
  </si>
  <si>
    <t>Total deciciones</t>
  </si>
  <si>
    <t>En Proceso</t>
  </si>
  <si>
    <t>% Decisiones Vs. Total Reclamciones Trabajadas en el mes</t>
  </si>
  <si>
    <t>RD$ Ordenados Acreditar</t>
  </si>
  <si>
    <t xml:space="preserve">Enero </t>
  </si>
  <si>
    <t xml:space="preserve">Total General </t>
  </si>
  <si>
    <t>Total Reclamaciones = Recibidas + Atraso</t>
  </si>
  <si>
    <t>Dirección Protección al Consumidor PROTECOM</t>
  </si>
  <si>
    <t>Reporte Análisis Reclamaciones por Distribuidora</t>
  </si>
  <si>
    <t>EDEESTE</t>
  </si>
  <si>
    <t xml:space="preserve"> Recibidas</t>
  </si>
  <si>
    <t>Total Decisiones</t>
  </si>
  <si>
    <t>Monto Acreditado en RD$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</si>
  <si>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</si>
  <si>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</si>
  <si>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</si>
  <si>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</si>
  <si>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</si>
  <si>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</si>
  <si>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</si>
  <si>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</si>
  <si>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</si>
  <si>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</si>
  <si>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</si>
  <si>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</si>
  <si>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EDENORTE</t>
  </si>
  <si>
    <t>EDESUR</t>
  </si>
  <si>
    <t>CEPM</t>
  </si>
  <si>
    <t>agosto</t>
  </si>
  <si>
    <t>LUZ Y FUERZA</t>
  </si>
  <si>
    <t>ENERO</t>
  </si>
  <si>
    <t>FEBRERO</t>
  </si>
  <si>
    <t>MARZO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</si>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</sst>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_);_(* \(#,##0\);_(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askerville Old Face"/>
      <family val="1"/>
    </font>
    <font>
      <sz val="11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Baskerville Old Face"/>
      <family val="1"/>
    </font>
    <font>
      <sz val="14"/>
      <color theme="1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/>
    <xf numFmtId="164" fontId="1" fillId="0" borderId="1" xfId="1" applyNumberFormat="1" applyFont="1" applyBorder="1"/>
    <xf numFmtId="9" fontId="1" fillId="0" borderId="1" xfId="2" applyFont="1" applyBorder="1"/>
    <xf numFmtId="165" fontId="1" fillId="0" borderId="1" xfId="1" applyNumberFormat="1" applyFont="1" applyBorder="1"/>
    <xf numFmtId="0" fontId="5" fillId="3" borderId="1" xfId="0" applyFont="1" applyFill="1" applyBorder="1" applyAlignment="1">
      <alignment horizontal="center" wrapText="1"/>
    </xf>
    <xf numFmtId="164" fontId="0" fillId="3" borderId="1" xfId="0" applyNumberFormat="1" applyFill="1" applyBorder="1"/>
    <xf numFmtId="165" fontId="1" fillId="3" borderId="1" xfId="1" applyNumberFormat="1" applyFont="1" applyFill="1" applyBorder="1"/>
    <xf numFmtId="165" fontId="0" fillId="3" borderId="1" xfId="0" applyNumberFormat="1" applyFill="1" applyBorder="1"/>
    <xf numFmtId="0" fontId="5" fillId="4" borderId="0" xfId="0" applyFont="1" applyFill="1" applyBorder="1" applyAlignment="1">
      <alignment horizontal="center" wrapText="1"/>
    </xf>
    <xf numFmtId="164" fontId="0" fillId="4" borderId="0" xfId="0" applyNumberFormat="1" applyFill="1" applyBorder="1"/>
    <xf numFmtId="9" fontId="1" fillId="4" borderId="0" xfId="2" applyFont="1" applyFill="1" applyBorder="1"/>
    <xf numFmtId="166" fontId="0" fillId="4" borderId="0" xfId="0" applyNumberFormat="1" applyFill="1" applyBorder="1"/>
    <xf numFmtId="164" fontId="1" fillId="0" borderId="0" xfId="1" applyNumberFormat="1" applyFont="1"/>
    <xf numFmtId="43" fontId="1" fillId="0" borderId="0" xfId="1" applyFont="1"/>
    <xf numFmtId="0" fontId="2" fillId="5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9" fontId="9" fillId="0" borderId="0" xfId="2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 applyAlignment="1"/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8" borderId="1" xfId="0" applyFill="1" applyBorder="1"/>
    <xf numFmtId="0" fontId="0" fillId="0" borderId="1" xfId="0" applyBorder="1" applyAlignment="1"/>
    <xf numFmtId="164" fontId="1" fillId="0" borderId="1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/>
    <xf numFmtId="43" fontId="1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1" fillId="0" borderId="1" xfId="1" applyNumberFormat="1" applyFont="1" applyBorder="1" applyAlignment="1">
      <alignment horizontal="center"/>
    </xf>
    <xf numFmtId="164" fontId="1" fillId="0" borderId="1" xfId="1" applyNumberFormat="1" applyFont="1" applyFill="1" applyBorder="1"/>
    <xf numFmtId="164" fontId="0" fillId="4" borderId="1" xfId="0" applyNumberFormat="1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horizontal="right"/>
    </xf>
    <xf numFmtId="164" fontId="1" fillId="4" borderId="1" xfId="1" applyNumberFormat="1" applyFont="1" applyFill="1" applyBorder="1" applyAlignment="1">
      <alignment horizontal="center"/>
    </xf>
    <xf numFmtId="43" fontId="1" fillId="4" borderId="1" xfId="1" applyFont="1" applyFill="1" applyBorder="1" applyAlignment="1">
      <alignment horizontal="center"/>
    </xf>
    <xf numFmtId="0" fontId="0" fillId="8" borderId="1" xfId="0" applyFont="1" applyFill="1" applyBorder="1"/>
    <xf numFmtId="164" fontId="1" fillId="4" borderId="1" xfId="1" applyNumberFormat="1" applyFont="1" applyFill="1" applyBorder="1"/>
    <xf numFmtId="0" fontId="0" fillId="4" borderId="1" xfId="0" applyFont="1" applyFill="1" applyBorder="1" applyAlignment="1"/>
    <xf numFmtId="164" fontId="1" fillId="4" borderId="1" xfId="1" applyNumberFormat="1" applyFont="1" applyFill="1" applyBorder="1" applyAlignment="1"/>
    <xf numFmtId="164" fontId="0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/>
    <xf numFmtId="43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/>
    <xf numFmtId="0" fontId="0" fillId="4" borderId="0" xfId="0" applyFill="1"/>
    <xf numFmtId="164" fontId="0" fillId="4" borderId="1" xfId="0" applyNumberFormat="1" applyFill="1" applyBorder="1" applyAlignment="1"/>
    <xf numFmtId="43" fontId="1" fillId="4" borderId="1" xfId="1" applyFont="1" applyFill="1" applyBorder="1"/>
    <xf numFmtId="0" fontId="0" fillId="4" borderId="1" xfId="0" applyFill="1" applyBorder="1"/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7" borderId="1" xfId="0" applyFill="1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0" fillId="6" borderId="1" xfId="0" applyFont="1" applyFill="1" applyBorder="1"/>
    <xf numFmtId="164" fontId="10" fillId="6" borderId="1" xfId="0" applyNumberFormat="1" applyFont="1" applyFill="1" applyBorder="1"/>
    <xf numFmtId="164" fontId="10" fillId="6" borderId="1" xfId="0" applyNumberFormat="1" applyFont="1" applyFill="1" applyBorder="1" applyAlignment="1"/>
    <xf numFmtId="0" fontId="2" fillId="6" borderId="1" xfId="0" applyFont="1" applyFill="1" applyBorder="1"/>
    <xf numFmtId="164" fontId="2" fillId="6" borderId="1" xfId="0" applyNumberFormat="1" applyFont="1" applyFill="1" applyBorder="1"/>
    <xf numFmtId="164" fontId="2" fillId="6" borderId="1" xfId="0" applyNumberFormat="1" applyFont="1" applyFill="1" applyBorder="1" applyAlignment="1"/>
    <xf numFmtId="0" fontId="0" fillId="6" borderId="1" xfId="0" applyFill="1" applyBorder="1"/>
    <xf numFmtId="164" fontId="2" fillId="6" borderId="1" xfId="1" applyNumberFormat="1" applyFont="1" applyFill="1" applyBorder="1"/>
    <xf numFmtId="164" fontId="2" fillId="6" borderId="1" xfId="1" applyNumberFormat="1" applyFont="1" applyFill="1" applyBorder="1" applyAlignment="1"/>
    <xf numFmtId="164" fontId="2" fillId="6" borderId="1" xfId="1" applyNumberFormat="1" applyFont="1" applyFill="1" applyBorder="1" applyAlignment="1">
      <alignment horizontal="center"/>
    </xf>
    <xf numFmtId="167" fontId="2" fillId="6" borderId="1" xfId="0" applyNumberFormat="1" applyFont="1" applyFill="1" applyBorder="1" applyAlignment="1">
      <alignment horizontal="center"/>
    </xf>
    <xf numFmtId="164" fontId="1" fillId="6" borderId="1" xfId="1" applyNumberFormat="1" applyFont="1" applyFill="1" applyBorder="1" applyAlignment="1"/>
    <xf numFmtId="164" fontId="1" fillId="6" borderId="1" xfId="1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Enero'17</a:t>
            </a:r>
          </a:p>
        </c:rich>
      </c:tx>
      <c:layout>
        <c:manualLayout>
          <c:xMode val="edge"/>
          <c:yMode val="edge"/>
          <c:x val="0.41841747034073906"/>
          <c:y val="4.5674966304887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277614551912356E-2"/>
          <c:y val="0.13969868173258004"/>
          <c:w val="0.93312868727229992"/>
          <c:h val="0.77680739060159854"/>
        </c:manualLayout>
      </c:layout>
      <c:lineChart>
        <c:grouping val="standard"/>
        <c:varyColors val="0"/>
        <c:ser>
          <c:idx val="0"/>
          <c:order val="0"/>
          <c:tx>
            <c:strRef>
              <c:f>'[1]Resumen general'!$B$5</c:f>
              <c:strCache>
                <c:ptCount val="1"/>
                <c:pt idx="0">
                  <c:v>Enero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'[1]Resumen general'!$C$5:$I$5</c:f>
              <c:numCache>
                <c:formatCode>_(* #,##0_);_(* \(#,##0\);_(* "-"??_);_(@_)</c:formatCode>
                <c:ptCount val="7"/>
                <c:pt idx="0">
                  <c:v>2368</c:v>
                </c:pt>
                <c:pt idx="1">
                  <c:v>2914</c:v>
                </c:pt>
                <c:pt idx="2">
                  <c:v>5282</c:v>
                </c:pt>
                <c:pt idx="3">
                  <c:v>742</c:v>
                </c:pt>
                <c:pt idx="4">
                  <c:v>2090</c:v>
                </c:pt>
                <c:pt idx="5">
                  <c:v>2832</c:v>
                </c:pt>
                <c:pt idx="6">
                  <c:v>2057</c:v>
                </c:pt>
              </c:numCache>
            </c:numRef>
          </c:val>
          <c:smooth val="0"/>
        </c:ser>
        <c:ser>
          <c:idx val="1"/>
          <c:order val="1"/>
          <c:tx>
            <c:v>'Resumen general'!#REF!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dPt>
            <c:idx val="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</c:dPt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'Resumen general'!#REF!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'Resumen general'!#REF!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'Resumen general'!#REF!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'Resumen general'!#REF!</c:v>
          </c:tx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'Resumen general'!#REF!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'Resumen general'!#REF!</c:v>
          </c:tx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'Resumen general'!#REF!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'Resumen general'!#REF!</c:v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'Resumen general'!#REF!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'Resumen general'!#REF!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'Resumen general'!#REF!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v>'Resumen general'!#REF!</c:v>
          </c:tx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'Resumen general'!#REF!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v>'Resumen general'!#REF!</c:v>
          </c:tx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'Resumen general'!#REF!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v>'Resumen general'!#REF!</c:v>
          </c:tx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'Resumen general'!#REF!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v>'Resumen general'!#REF!</c:v>
          </c:tx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'Resumen general'!#REF!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v>'Resumen general'!#REF!</c:v>
          </c:tx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'Resumen general'!#REF!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655760"/>
        <c:axId val="627655368"/>
      </c:lineChart>
      <c:catAx>
        <c:axId val="62765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27655368"/>
        <c:crosses val="autoZero"/>
        <c:auto val="1"/>
        <c:lblAlgn val="ctr"/>
        <c:lblOffset val="100"/>
        <c:noMultiLvlLbl val="0"/>
      </c:catAx>
      <c:valAx>
        <c:axId val="627655368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27655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21316503590486"/>
          <c:y val="0.95889480031212315"/>
          <c:w val="0.74278683496409503"/>
          <c:h val="4.11051996878768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EdeNorte</a:t>
            </a:r>
          </a:p>
        </c:rich>
      </c:tx>
      <c:layout>
        <c:manualLayout>
          <c:xMode val="edge"/>
          <c:yMode val="edge"/>
          <c:x val="0.43074925886062804"/>
          <c:y val="8.20516886190141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8129496402883E-2"/>
          <c:y val="0.21973094170403587"/>
          <c:w val="0.89388489208633093"/>
          <c:h val="0.506726457399103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'[1]Inf. Mansual Por Ditrib.'!$B$32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Ditrib.'!$C$32:$G$32</c:f>
              <c:numCache>
                <c:formatCode>General</c:formatCode>
                <c:ptCount val="5"/>
                <c:pt idx="0">
                  <c:v>550</c:v>
                </c:pt>
                <c:pt idx="1">
                  <c:v>278</c:v>
                </c:pt>
                <c:pt idx="2">
                  <c:v>307</c:v>
                </c:pt>
                <c:pt idx="3">
                  <c:v>585</c:v>
                </c:pt>
                <c:pt idx="4">
                  <c:v>370</c:v>
                </c:pt>
              </c:numCache>
            </c:numRef>
          </c:val>
        </c:ser>
        <c:ser>
          <c:idx val="2"/>
          <c:order val="1"/>
          <c:tx>
            <c:strRef>
              <c:f>'[1]Inf. Mansual Por Ditrib.'!$B$33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Ditrib.'!$C$33:$G$33</c:f>
              <c:numCache>
                <c:formatCode>General</c:formatCode>
                <c:ptCount val="5"/>
              </c:numCache>
            </c:numRef>
          </c:val>
        </c:ser>
        <c:ser>
          <c:idx val="3"/>
          <c:order val="2"/>
          <c:tx>
            <c:strRef>
              <c:f>'[1]Inf. Mansual Por Ditrib.'!$B$34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Ditrib.'!$C$34:$G$34</c:f>
            </c:numRef>
          </c:val>
        </c:ser>
        <c:ser>
          <c:idx val="4"/>
          <c:order val="3"/>
          <c:tx>
            <c:strRef>
              <c:f>'[1]Inf. Mansual Por Ditrib.'!$B$35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Ditrib.'!$C$35:$G$35</c:f>
            </c:numRef>
          </c:val>
        </c:ser>
        <c:ser>
          <c:idx val="5"/>
          <c:order val="4"/>
          <c:tx>
            <c:strRef>
              <c:f>'[1]Inf. Mansual Por Ditrib.'!$B$36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Ditrib.'!$C$36:$G$36</c:f>
            </c:numRef>
          </c:val>
        </c:ser>
        <c:ser>
          <c:idx val="6"/>
          <c:order val="5"/>
          <c:tx>
            <c:strRef>
              <c:f>'[1]Inf. Mansual Por Ditrib.'!$B$37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Ditrib.'!$C$37:$G$37</c:f>
            </c:numRef>
          </c:val>
        </c:ser>
        <c:ser>
          <c:idx val="7"/>
          <c:order val="6"/>
          <c:tx>
            <c:strRef>
              <c:f>'[1]Inf. Mansual Por Ditrib.'!$B$38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Ditrib.'!$C$38:$G$38</c:f>
            </c:numRef>
          </c:val>
        </c:ser>
        <c:ser>
          <c:idx val="8"/>
          <c:order val="7"/>
          <c:tx>
            <c:strRef>
              <c:f>'[1]Inf. Mansual Por Ditrib.'!$B$39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Ditrib.'!$C$39:$G$39</c:f>
            </c:numRef>
          </c:val>
        </c:ser>
        <c:ser>
          <c:idx val="9"/>
          <c:order val="8"/>
          <c:tx>
            <c:strRef>
              <c:f>'[1]Inf. Mansual Por Ditrib.'!$B$40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Ditrib.'!$C$40:$G$40</c:f>
            </c:numRef>
          </c:val>
        </c:ser>
        <c:ser>
          <c:idx val="10"/>
          <c:order val="9"/>
          <c:tx>
            <c:strRef>
              <c:f>'[1]Inf. Mansual Por Ditrib.'!$B$41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Ditrib.'!$C$41:$G$41</c:f>
            </c:numRef>
          </c:val>
        </c:ser>
        <c:ser>
          <c:idx val="11"/>
          <c:order val="10"/>
          <c:tx>
            <c:strRef>
              <c:f>'[1]Inf. Mansual Por Ditrib.'!$B$42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Ditrib.'!$C$42:$G$42</c:f>
            </c:numRef>
          </c:val>
        </c:ser>
        <c:ser>
          <c:idx val="12"/>
          <c:order val="11"/>
          <c:tx>
            <c:strRef>
              <c:f>'[1]Inf. Mansual Por Ditrib.'!$B$43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Ditrib.'!$C$43:$G$43</c:f>
            </c:numRef>
          </c:val>
        </c:ser>
        <c:ser>
          <c:idx val="13"/>
          <c:order val="12"/>
          <c:tx>
            <c:strRef>
              <c:f>'[1]Inf. Mansual Por Ditrib.'!$B$44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Ditrib.'!$C$44:$G$44</c:f>
              <c:numCache>
                <c:formatCode>General</c:formatCode>
                <c:ptCount val="5"/>
              </c:numCache>
            </c:numRef>
          </c:val>
        </c:ser>
        <c:ser>
          <c:idx val="14"/>
          <c:order val="13"/>
          <c:tx>
            <c:strRef>
              <c:f>'[1]Inf. Mansual Por Ditrib.'!$B$45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Ditrib.'!$C$45:$G$45</c:f>
              <c:numCache>
                <c:formatCode>General</c:formatCode>
                <c:ptCount val="5"/>
              </c:numCache>
            </c:numRef>
          </c:val>
        </c:ser>
        <c:ser>
          <c:idx val="15"/>
          <c:order val="14"/>
          <c:tx>
            <c:strRef>
              <c:f>'[1]Inf. Mansual Por Ditrib.'!$B$46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Ditrib.'!$C$46:$G$46</c:f>
              <c:numCache>
                <c:formatCode>General</c:formatCode>
                <c:ptCount val="5"/>
              </c:numCache>
            </c:numRef>
          </c:val>
        </c:ser>
        <c:ser>
          <c:idx val="16"/>
          <c:order val="15"/>
          <c:tx>
            <c:strRef>
              <c:f>'[1]Inf. Mansual Por Ditrib.'!$B$47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Ditrib.'!$C$47:$G$47</c:f>
              <c:numCache>
                <c:formatCode>General</c:formatCode>
                <c:ptCount val="5"/>
              </c:numCache>
            </c:numRef>
          </c:val>
        </c:ser>
        <c:ser>
          <c:idx val="17"/>
          <c:order val="16"/>
          <c:tx>
            <c:strRef>
              <c:f>'[1]Inf. Mansual Por Ditrib.'!$B$48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Ditrib.'!$C$48:$G$48</c:f>
              <c:numCache>
                <c:formatCode>General</c:formatCode>
                <c:ptCount val="5"/>
              </c:numCache>
            </c:numRef>
          </c:val>
        </c:ser>
        <c:ser>
          <c:idx val="18"/>
          <c:order val="17"/>
          <c:tx>
            <c:strRef>
              <c:f>'[1]Inf. Mansual Por Ditrib.'!$B$49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Ditrib.'!$C$49:$G$49</c:f>
              <c:numCache>
                <c:formatCode>General</c:formatCode>
                <c:ptCount val="5"/>
              </c:numCache>
            </c:numRef>
          </c:val>
        </c:ser>
        <c:ser>
          <c:idx val="19"/>
          <c:order val="18"/>
          <c:tx>
            <c:strRef>
              <c:f>'[1]Inf. Mansual Por Ditrib.'!$B$50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Ditrib.'!$C$50:$G$50</c:f>
              <c:numCache>
                <c:formatCode>General</c:formatCode>
                <c:ptCount val="5"/>
              </c:numCache>
            </c:numRef>
          </c:val>
        </c:ser>
        <c:ser>
          <c:idx val="20"/>
          <c:order val="19"/>
          <c:tx>
            <c:strRef>
              <c:f>'[1]Inf. Mansual Por Ditrib.'!$B$51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Ditrib.'!$C$51:$G$51</c:f>
              <c:numCache>
                <c:formatCode>General</c:formatCode>
                <c:ptCount val="5"/>
              </c:numCache>
            </c:numRef>
          </c:val>
        </c:ser>
        <c:ser>
          <c:idx val="0"/>
          <c:order val="20"/>
          <c:tx>
            <c:strRef>
              <c:f>'[1]Inf. Mansual Por Ditrib.'!$B$52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'[1]Inf. Mansual Por Ditrib.'!$C$31:$G$31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Ditrib.'!$C$52:$G$52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2884440"/>
        <c:axId val="632409696"/>
      </c:barChart>
      <c:catAx>
        <c:axId val="63288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32409696"/>
        <c:crosses val="autoZero"/>
        <c:auto val="1"/>
        <c:lblAlgn val="ctr"/>
        <c:lblOffset val="100"/>
        <c:noMultiLvlLbl val="0"/>
      </c:catAx>
      <c:valAx>
        <c:axId val="6324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32884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EdeSur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64148925828719E-2"/>
          <c:y val="0.18726591760299627"/>
          <c:w val="0.89583333333333337"/>
          <c:h val="0.58426966292134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'[1]Inf. Mansual Por Ditrib.'!$B$57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Ditrib.'!$C$57:$G$57</c:f>
              <c:numCache>
                <c:formatCode>General</c:formatCode>
                <c:ptCount val="5"/>
                <c:pt idx="0">
                  <c:v>617</c:v>
                </c:pt>
                <c:pt idx="1">
                  <c:v>301</c:v>
                </c:pt>
                <c:pt idx="2">
                  <c:v>539</c:v>
                </c:pt>
                <c:pt idx="3">
                  <c:v>840</c:v>
                </c:pt>
                <c:pt idx="4">
                  <c:v>401</c:v>
                </c:pt>
              </c:numCache>
            </c:numRef>
          </c:val>
        </c:ser>
        <c:ser>
          <c:idx val="2"/>
          <c:order val="1"/>
          <c:tx>
            <c:strRef>
              <c:f>'[1]Inf. Mansual Por Ditrib.'!$B$58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Ditrib.'!$C$58:$G$58</c:f>
            </c:numRef>
          </c:val>
        </c:ser>
        <c:ser>
          <c:idx val="3"/>
          <c:order val="2"/>
          <c:tx>
            <c:strRef>
              <c:f>'[1]Inf. Mansual Por Ditrib.'!$B$59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Ditrib.'!$C$59:$G$59</c:f>
            </c:numRef>
          </c:val>
        </c:ser>
        <c:ser>
          <c:idx val="4"/>
          <c:order val="3"/>
          <c:tx>
            <c:strRef>
              <c:f>'[1]Inf. Mansual Por Ditrib.'!$B$60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Ditrib.'!$C$60:$G$60</c:f>
            </c:numRef>
          </c:val>
        </c:ser>
        <c:ser>
          <c:idx val="5"/>
          <c:order val="4"/>
          <c:tx>
            <c:strRef>
              <c:f>'[1]Inf. Mansual Por Ditrib.'!$B$61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Ditrib.'!$C$61:$G$61</c:f>
            </c:numRef>
          </c:val>
        </c:ser>
        <c:ser>
          <c:idx val="6"/>
          <c:order val="5"/>
          <c:tx>
            <c:strRef>
              <c:f>'[1]Inf. Mansual Por Ditrib.'!$B$62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Ditrib.'!$C$62:$G$62</c:f>
            </c:numRef>
          </c:val>
        </c:ser>
        <c:ser>
          <c:idx val="7"/>
          <c:order val="6"/>
          <c:tx>
            <c:strRef>
              <c:f>'[1]Inf. Mansual Por Ditrib.'!$B$63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Ditrib.'!$C$63:$G$63</c:f>
            </c:numRef>
          </c:val>
        </c:ser>
        <c:ser>
          <c:idx val="8"/>
          <c:order val="7"/>
          <c:tx>
            <c:strRef>
              <c:f>'[1]Inf. Mansual Por Ditrib.'!$B$64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Ditrib.'!$C$64:$G$64</c:f>
            </c:numRef>
          </c:val>
        </c:ser>
        <c:ser>
          <c:idx val="9"/>
          <c:order val="8"/>
          <c:tx>
            <c:strRef>
              <c:f>'[1]Inf. Mansual Por Ditrib.'!$B$65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Ditrib.'!$C$65:$G$65</c:f>
            </c:numRef>
          </c:val>
        </c:ser>
        <c:ser>
          <c:idx val="10"/>
          <c:order val="9"/>
          <c:tx>
            <c:strRef>
              <c:f>'[1]Inf. Mansual Por Ditrib.'!$B$66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Ditrib.'!$C$66:$G$66</c:f>
            </c:numRef>
          </c:val>
        </c:ser>
        <c:ser>
          <c:idx val="11"/>
          <c:order val="10"/>
          <c:tx>
            <c:strRef>
              <c:f>'[1]Inf. Mansual Por Ditrib.'!$B$67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Ditrib.'!$C$67:$G$67</c:f>
              <c:numCache>
                <c:formatCode>General</c:formatCode>
                <c:ptCount val="5"/>
              </c:numCache>
            </c:numRef>
          </c:val>
        </c:ser>
        <c:ser>
          <c:idx val="12"/>
          <c:order val="11"/>
          <c:tx>
            <c:strRef>
              <c:f>'[1]Inf. Mansual Por Ditrib.'!$B$68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Ditrib.'!$C$68:$G$68</c:f>
              <c:numCache>
                <c:formatCode>General</c:formatCode>
                <c:ptCount val="5"/>
              </c:numCache>
            </c:numRef>
          </c:val>
        </c:ser>
        <c:ser>
          <c:idx val="13"/>
          <c:order val="12"/>
          <c:tx>
            <c:strRef>
              <c:f>'[1]Inf. Mansual Por Ditrib.'!$B$69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Ditrib.'!$C$69:$G$69</c:f>
              <c:numCache>
                <c:formatCode>General</c:formatCode>
                <c:ptCount val="5"/>
              </c:numCache>
            </c:numRef>
          </c:val>
        </c:ser>
        <c:ser>
          <c:idx val="14"/>
          <c:order val="13"/>
          <c:tx>
            <c:strRef>
              <c:f>'[1]Inf. Mansual Por Ditrib.'!$B$70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Ditrib.'!$C$70:$G$70</c:f>
              <c:numCache>
                <c:formatCode>General</c:formatCode>
                <c:ptCount val="5"/>
              </c:numCache>
            </c:numRef>
          </c:val>
        </c:ser>
        <c:ser>
          <c:idx val="15"/>
          <c:order val="14"/>
          <c:tx>
            <c:strRef>
              <c:f>'[1]Inf. Mansual Por Ditrib.'!$B$71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Ditrib.'!$C$71:$G$71</c:f>
              <c:numCache>
                <c:formatCode>General</c:formatCode>
                <c:ptCount val="5"/>
              </c:numCache>
            </c:numRef>
          </c:val>
        </c:ser>
        <c:ser>
          <c:idx val="16"/>
          <c:order val="15"/>
          <c:tx>
            <c:strRef>
              <c:f>'[1]Inf. Mansual Por Ditrib.'!$B$72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Ditrib.'!$C$72:$G$72</c:f>
              <c:numCache>
                <c:formatCode>General</c:formatCode>
                <c:ptCount val="5"/>
              </c:numCache>
            </c:numRef>
          </c:val>
        </c:ser>
        <c:ser>
          <c:idx val="17"/>
          <c:order val="16"/>
          <c:tx>
            <c:strRef>
              <c:f>'[1]Inf. Mansual Por Ditrib.'!$B$73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Ditrib.'!$C$73:$G$73</c:f>
              <c:numCache>
                <c:formatCode>General</c:formatCode>
                <c:ptCount val="5"/>
              </c:numCache>
            </c:numRef>
          </c:val>
        </c:ser>
        <c:ser>
          <c:idx val="18"/>
          <c:order val="17"/>
          <c:tx>
            <c:strRef>
              <c:f>'[1]Inf. Mansual Por Ditrib.'!$B$74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Ditrib.'!$C$74:$G$74</c:f>
              <c:numCache>
                <c:formatCode>General</c:formatCode>
                <c:ptCount val="5"/>
              </c:numCache>
            </c:numRef>
          </c:val>
        </c:ser>
        <c:ser>
          <c:idx val="19"/>
          <c:order val="18"/>
          <c:tx>
            <c:strRef>
              <c:f>'[1]Inf. Mansual Por Ditrib.'!$B$75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Ditrib.'!$C$75:$G$75</c:f>
              <c:numCache>
                <c:formatCode>General</c:formatCode>
                <c:ptCount val="5"/>
              </c:numCache>
            </c:numRef>
          </c:val>
        </c:ser>
        <c:ser>
          <c:idx val="0"/>
          <c:order val="19"/>
          <c:tx>
            <c:strRef>
              <c:f>'[1]Inf. Mansual Por Ditrib.'!$B$76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'[1]Inf. Mansual Por Ditrib.'!$C$56:$G$56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Ditrib.'!$C$76:$G$76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2406952"/>
        <c:axId val="632409304"/>
      </c:barChart>
      <c:catAx>
        <c:axId val="63240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32409304"/>
        <c:crosses val="autoZero"/>
        <c:auto val="1"/>
        <c:lblAlgn val="ctr"/>
        <c:lblOffset val="100"/>
        <c:noMultiLvlLbl val="0"/>
      </c:catAx>
      <c:valAx>
        <c:axId val="63240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32406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EDEESTE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'[1]Inf. Mansual Por Ditrib.'!$B$7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Ditrib.'!$C$7:$G$7</c:f>
              <c:numCache>
                <c:formatCode>General</c:formatCode>
                <c:ptCount val="5"/>
                <c:pt idx="0" formatCode="_(* #,##0_);_(* \(#,##0\);_(* &quot;-&quot;??_);_(@_)">
                  <c:v>1188</c:v>
                </c:pt>
                <c:pt idx="1">
                  <c:v>162</c:v>
                </c:pt>
                <c:pt idx="2" formatCode="_(* #,##0_);_(* \(#,##0\);_(* &quot;-&quot;??_);_(@_)">
                  <c:v>1230</c:v>
                </c:pt>
                <c:pt idx="3" formatCode="_(* #,##0_);_(* \(#,##0\);_(* &quot;-&quot;??_);_(@_)">
                  <c:v>1392</c:v>
                </c:pt>
                <c:pt idx="4" formatCode="_(* #,##0_);_(* \(#,##0\);_(* &quot;-&quot;??_);_(@_)">
                  <c:v>1273</c:v>
                </c:pt>
              </c:numCache>
            </c:numRef>
          </c:val>
        </c:ser>
        <c:ser>
          <c:idx val="1"/>
          <c:order val="1"/>
          <c:tx>
            <c:strRef>
              <c:f>'[1]Inf. Mansual Por Ditrib.'!$B$8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Ditrib.'!$C$8:$G$8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'[1]Inf. Mansual Por Ditrib.'!$B$9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Ditrib.'!$C$9:$G$9</c:f>
            </c:numRef>
          </c:val>
        </c:ser>
        <c:ser>
          <c:idx val="3"/>
          <c:order val="3"/>
          <c:tx>
            <c:strRef>
              <c:f>'[1]Inf. Mansual Por Ditrib.'!$B$10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Ditrib.'!$C$10:$G$10</c:f>
            </c:numRef>
          </c:val>
        </c:ser>
        <c:ser>
          <c:idx val="4"/>
          <c:order val="4"/>
          <c:tx>
            <c:strRef>
              <c:f>'[1]Inf. Mansual Por Ditrib.'!$B$11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Ditrib.'!$C$11:$G$11</c:f>
            </c:numRef>
          </c:val>
        </c:ser>
        <c:ser>
          <c:idx val="5"/>
          <c:order val="5"/>
          <c:tx>
            <c:strRef>
              <c:f>'[1]Inf. Mansual Por Ditrib.'!$B$12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Ditrib.'!$C$12:$G$12</c:f>
            </c:numRef>
          </c:val>
        </c:ser>
        <c:ser>
          <c:idx val="6"/>
          <c:order val="6"/>
          <c:tx>
            <c:strRef>
              <c:f>'[1]Inf. Mansual Por Ditrib.'!$B$13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Ditrib.'!$C$13:$G$13</c:f>
            </c:numRef>
          </c:val>
        </c:ser>
        <c:ser>
          <c:idx val="7"/>
          <c:order val="7"/>
          <c:tx>
            <c:strRef>
              <c:f>'[1]Inf. Mansual Por Ditrib.'!$B$14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Ditrib.'!$C$14:$G$14</c:f>
            </c:numRef>
          </c:val>
        </c:ser>
        <c:ser>
          <c:idx val="8"/>
          <c:order val="8"/>
          <c:tx>
            <c:strRef>
              <c:f>'[1]Inf. Mansual Por Ditrib.'!$B$15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Ditrib.'!$C$15:$G$15</c:f>
            </c:numRef>
          </c:val>
        </c:ser>
        <c:ser>
          <c:idx val="9"/>
          <c:order val="9"/>
          <c:tx>
            <c:strRef>
              <c:f>'[1]Inf. Mansual Por Ditrib.'!$B$16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Ditrib.'!$C$16:$G$16</c:f>
            </c:numRef>
          </c:val>
        </c:ser>
        <c:ser>
          <c:idx val="10"/>
          <c:order val="10"/>
          <c:tx>
            <c:strRef>
              <c:f>'[1]Inf. Mansual Por Ditrib.'!$B$17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Ditrib.'!$C$17:$G$17</c:f>
            </c:numRef>
          </c:val>
        </c:ser>
        <c:ser>
          <c:idx val="11"/>
          <c:order val="11"/>
          <c:tx>
            <c:strRef>
              <c:f>'[1]Inf. Mansual Por Ditrib.'!$B$18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Ditrib.'!$C$18:$G$18</c:f>
            </c:numRef>
          </c:val>
        </c:ser>
        <c:ser>
          <c:idx val="12"/>
          <c:order val="12"/>
          <c:tx>
            <c:strRef>
              <c:f>'[1]Inf. Mansual Por Ditrib.'!$B$19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Ditrib.'!$C$19:$G$19</c:f>
              <c:numCache>
                <c:formatCode>General</c:formatCode>
                <c:ptCount val="5"/>
              </c:numCache>
            </c:numRef>
          </c:val>
        </c:ser>
        <c:ser>
          <c:idx val="13"/>
          <c:order val="13"/>
          <c:tx>
            <c:strRef>
              <c:f>'[1]Inf. Mansual Por Ditrib.'!$B$20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Ditrib.'!$C$20:$G$20</c:f>
              <c:numCache>
                <c:formatCode>General</c:formatCode>
                <c:ptCount val="5"/>
              </c:numCache>
            </c:numRef>
          </c:val>
        </c:ser>
        <c:ser>
          <c:idx val="14"/>
          <c:order val="14"/>
          <c:tx>
            <c:strRef>
              <c:f>'[1]Inf. Mansual Por Ditrib.'!$B$21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Ditrib.'!$C$21:$G$21</c:f>
              <c:numCache>
                <c:formatCode>_(* #,##0_);_(* \(#,##0\);_(* "-"??_);_(@_)</c:formatCode>
                <c:ptCount val="5"/>
              </c:numCache>
            </c:numRef>
          </c:val>
        </c:ser>
        <c:ser>
          <c:idx val="15"/>
          <c:order val="15"/>
          <c:tx>
            <c:strRef>
              <c:f>'[1]Inf. Mansual Por Ditrib.'!$B$22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Ditrib.'!$C$22:$G$22</c:f>
              <c:numCache>
                <c:formatCode>General</c:formatCode>
                <c:ptCount val="5"/>
              </c:numCache>
            </c:numRef>
          </c:val>
        </c:ser>
        <c:ser>
          <c:idx val="16"/>
          <c:order val="16"/>
          <c:tx>
            <c:strRef>
              <c:f>'[1]Inf. Mansual Por Ditrib.'!$B$23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Ditrib.'!$C$23:$G$23</c:f>
              <c:numCache>
                <c:formatCode>General</c:formatCode>
                <c:ptCount val="5"/>
              </c:numCache>
            </c:numRef>
          </c:val>
        </c:ser>
        <c:ser>
          <c:idx val="17"/>
          <c:order val="17"/>
          <c:tx>
            <c:strRef>
              <c:f>'[1]Inf. Mansual Por Ditrib.'!$B$24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Ditrib.'!$C$24:$G$24</c:f>
              <c:numCache>
                <c:formatCode>General</c:formatCode>
                <c:ptCount val="5"/>
              </c:numCache>
            </c:numRef>
          </c:val>
        </c:ser>
        <c:ser>
          <c:idx val="18"/>
          <c:order val="18"/>
          <c:tx>
            <c:strRef>
              <c:f>'[1]Inf. Mansual Por Ditrib.'!$B$25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Ditrib.'!$C$25:$G$25</c:f>
              <c:numCache>
                <c:formatCode>General</c:formatCode>
                <c:ptCount val="5"/>
              </c:numCache>
            </c:numRef>
          </c:val>
        </c:ser>
        <c:ser>
          <c:idx val="19"/>
          <c:order val="19"/>
          <c:tx>
            <c:strRef>
              <c:f>'[1]Inf. Mansual Por Ditrib.'!$B$26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Ditrib.'!$C$26:$G$26</c:f>
              <c:numCache>
                <c:formatCode>General</c:formatCode>
                <c:ptCount val="5"/>
              </c:numCache>
            </c:numRef>
          </c:val>
        </c:ser>
        <c:ser>
          <c:idx val="20"/>
          <c:order val="20"/>
          <c:tx>
            <c:strRef>
              <c:f>'[1]Inf. Mansual Por Ditrib.'!$B$27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'[1]Inf. Mansual Por Ditrib.'!$C$6:$G$6</c:f>
              <c:strCache>
                <c:ptCount val="5"/>
                <c:pt idx="0">
                  <c:v> Recibidas</c:v>
                </c:pt>
                <c:pt idx="1">
                  <c:v>Procedentes</c:v>
                </c:pt>
                <c:pt idx="2">
                  <c:v>Improcedentes</c:v>
                </c:pt>
                <c:pt idx="3">
                  <c:v>Total Decisiones</c:v>
                </c:pt>
                <c:pt idx="4">
                  <c:v>En Proceso</c:v>
                </c:pt>
              </c:strCache>
            </c:strRef>
          </c:cat>
          <c:val>
            <c:numRef>
              <c:f>'[1]Inf. Mansual Por Ditrib.'!$C$27:$G$27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2407736"/>
        <c:axId val="632408128"/>
      </c:barChart>
      <c:catAx>
        <c:axId val="63240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2408128"/>
        <c:crosses val="autoZero"/>
        <c:auto val="1"/>
        <c:lblAlgn val="ctr"/>
        <c:lblOffset val="100"/>
        <c:noMultiLvlLbl val="0"/>
      </c:catAx>
      <c:valAx>
        <c:axId val="63240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2407736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6</xdr:row>
      <xdr:rowOff>95250</xdr:rowOff>
    </xdr:from>
    <xdr:to>
      <xdr:col>11</xdr:col>
      <xdr:colOff>95250</xdr:colOff>
      <xdr:row>32</xdr:row>
      <xdr:rowOff>47625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30</xdr:row>
      <xdr:rowOff>9525</xdr:rowOff>
    </xdr:from>
    <xdr:to>
      <xdr:col>15</xdr:col>
      <xdr:colOff>714375</xdr:colOff>
      <xdr:row>54</xdr:row>
      <xdr:rowOff>47625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54</xdr:row>
      <xdr:rowOff>57150</xdr:rowOff>
    </xdr:from>
    <xdr:to>
      <xdr:col>16</xdr:col>
      <xdr:colOff>19050</xdr:colOff>
      <xdr:row>72</xdr:row>
      <xdr:rowOff>523875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85725</xdr:colOff>
      <xdr:row>5</xdr:row>
      <xdr:rowOff>66675</xdr:rowOff>
    </xdr:from>
    <xdr:to>
      <xdr:col>15</xdr:col>
      <xdr:colOff>409575</xdr:colOff>
      <xdr:row>26</xdr:row>
      <xdr:rowOff>247650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PROTECOM/Informe%20Protecom%202017/Inf.%20Reclamaciones%20Protecom%20Enero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eneral"/>
      <sheetName val="Inf. Mansual Por Ditrib."/>
      <sheetName val="Por analistasEdeeste"/>
      <sheetName val="Por analistasEdenorte"/>
      <sheetName val="Por analistas Edesur"/>
    </sheetNames>
    <sheetDataSet>
      <sheetData sheetId="0">
        <row r="4">
          <cell r="C4" t="str">
            <v>Recibidas</v>
          </cell>
          <cell r="D4" t="str">
            <v>Atraso</v>
          </cell>
          <cell r="E4" t="str">
            <v>Total Reclamaciones</v>
          </cell>
          <cell r="F4" t="str">
            <v>Procedentes</v>
          </cell>
          <cell r="G4" t="str">
            <v>Improcedentes</v>
          </cell>
          <cell r="H4" t="str">
            <v>Total deciciones</v>
          </cell>
          <cell r="I4" t="str">
            <v>En Proceso</v>
          </cell>
        </row>
        <row r="5">
          <cell r="B5" t="str">
            <v xml:space="preserve">Enero </v>
          </cell>
          <cell r="C5">
            <v>2368</v>
          </cell>
          <cell r="D5">
            <v>2914</v>
          </cell>
          <cell r="E5">
            <v>5282</v>
          </cell>
          <cell r="F5">
            <v>742</v>
          </cell>
          <cell r="G5">
            <v>2090</v>
          </cell>
          <cell r="H5">
            <v>2832</v>
          </cell>
          <cell r="I5">
            <v>2057</v>
          </cell>
        </row>
      </sheetData>
      <sheetData sheetId="1">
        <row r="6">
          <cell r="C6" t="str">
            <v xml:space="preserve"> Recibidas</v>
          </cell>
          <cell r="D6" t="str">
            <v>Procedentes</v>
          </cell>
          <cell r="E6" t="str">
            <v>Improcedentes</v>
          </cell>
          <cell r="F6" t="str">
            <v>Total Decisiones</v>
          </cell>
          <cell r="G6" t="str">
            <v>En Proceso</v>
          </cell>
        </row>
        <row r="7">
          <cell r="B7" t="str">
            <v>Enero</v>
          </cell>
          <cell r="C7">
            <v>1188</v>
          </cell>
          <cell r="D7">
            <v>162</v>
          </cell>
          <cell r="E7">
            <v>1230</v>
          </cell>
          <cell r="F7">
            <v>1392</v>
          </cell>
          <cell r="G7">
            <v>1273</v>
          </cell>
        </row>
        <row r="8">
          <cell r="B8" t="str">
            <v>Febrero</v>
          </cell>
        </row>
        <row r="9">
          <cell r="B9" t="str">
            <v>Marzo</v>
          </cell>
        </row>
        <row r="10">
          <cell r="B10" t="str">
            <v>Abril</v>
          </cell>
        </row>
        <row r="11">
          <cell r="B11" t="str">
            <v>Mayo</v>
          </cell>
        </row>
        <row r="12">
          <cell r="B12" t="str">
            <v>Junio</v>
          </cell>
        </row>
        <row r="13">
          <cell r="B13" t="str">
            <v>Julio</v>
          </cell>
        </row>
        <row r="14">
          <cell r="B14" t="str">
            <v>Agosto</v>
          </cell>
        </row>
        <row r="15">
          <cell r="B15" t="str">
            <v>Septiembre</v>
          </cell>
        </row>
        <row r="16">
          <cell r="B16" t="str">
            <v>Octubre</v>
          </cell>
        </row>
        <row r="17">
          <cell r="B17" t="str">
            <v>Noviembre</v>
          </cell>
        </row>
        <row r="18">
          <cell r="B18" t="str">
            <v>Diciembre</v>
          </cell>
        </row>
        <row r="19">
          <cell r="B19" t="str">
            <v>Marzo</v>
          </cell>
        </row>
        <row r="20">
          <cell r="B20" t="str">
            <v>Abril</v>
          </cell>
        </row>
        <row r="21">
          <cell r="B21" t="str">
            <v>Mayo</v>
          </cell>
        </row>
        <row r="22">
          <cell r="B22" t="str">
            <v>Junio</v>
          </cell>
        </row>
        <row r="23">
          <cell r="B23" t="str">
            <v>Julio</v>
          </cell>
        </row>
        <row r="24">
          <cell r="B24" t="str">
            <v>Agosto</v>
          </cell>
        </row>
        <row r="25">
          <cell r="B25" t="str">
            <v>Septiembre</v>
          </cell>
        </row>
        <row r="26">
          <cell r="B26" t="str">
            <v>Octubre</v>
          </cell>
        </row>
        <row r="27">
          <cell r="B27" t="str">
            <v>Noviembre</v>
          </cell>
        </row>
        <row r="31">
          <cell r="C31" t="str">
            <v xml:space="preserve"> Recibidas</v>
          </cell>
          <cell r="D31" t="str">
            <v>Procedentes</v>
          </cell>
          <cell r="E31" t="str">
            <v>Improcedentes</v>
          </cell>
          <cell r="F31" t="str">
            <v>Total Decisiones</v>
          </cell>
          <cell r="G31" t="str">
            <v>En Proceso</v>
          </cell>
        </row>
        <row r="32">
          <cell r="B32" t="str">
            <v>Enero</v>
          </cell>
          <cell r="C32">
            <v>550</v>
          </cell>
          <cell r="D32">
            <v>278</v>
          </cell>
          <cell r="E32">
            <v>307</v>
          </cell>
          <cell r="F32">
            <v>585</v>
          </cell>
          <cell r="G32">
            <v>370</v>
          </cell>
        </row>
        <row r="33">
          <cell r="B33" t="str">
            <v>Febrero</v>
          </cell>
        </row>
        <row r="34">
          <cell r="B34" t="str">
            <v>Marzo</v>
          </cell>
        </row>
        <row r="35">
          <cell r="B35" t="str">
            <v>Abril</v>
          </cell>
        </row>
        <row r="36">
          <cell r="B36" t="str">
            <v>Mayo</v>
          </cell>
        </row>
        <row r="37">
          <cell r="B37" t="str">
            <v>Junio</v>
          </cell>
        </row>
        <row r="38">
          <cell r="B38" t="str">
            <v>Julio</v>
          </cell>
        </row>
        <row r="39">
          <cell r="B39" t="str">
            <v>Agosto</v>
          </cell>
        </row>
        <row r="40">
          <cell r="B40" t="str">
            <v>Septiembre</v>
          </cell>
        </row>
        <row r="41">
          <cell r="B41" t="str">
            <v>Octubre</v>
          </cell>
        </row>
        <row r="42">
          <cell r="B42" t="str">
            <v>Noviembre</v>
          </cell>
        </row>
        <row r="43">
          <cell r="B43" t="str">
            <v>Diciembre</v>
          </cell>
        </row>
        <row r="44">
          <cell r="B44" t="str">
            <v>Marzo</v>
          </cell>
        </row>
        <row r="45">
          <cell r="B45" t="str">
            <v>Abril</v>
          </cell>
        </row>
        <row r="46">
          <cell r="B46" t="str">
            <v>Mayo</v>
          </cell>
        </row>
        <row r="47">
          <cell r="B47" t="str">
            <v>Junio</v>
          </cell>
        </row>
        <row r="48">
          <cell r="B48" t="str">
            <v>Julio</v>
          </cell>
        </row>
        <row r="49">
          <cell r="B49" t="str">
            <v>Agosto</v>
          </cell>
        </row>
        <row r="50">
          <cell r="B50" t="str">
            <v>Septiembre</v>
          </cell>
        </row>
        <row r="51">
          <cell r="B51" t="str">
            <v>Octubre</v>
          </cell>
        </row>
        <row r="52">
          <cell r="B52" t="str">
            <v>Noviembre</v>
          </cell>
        </row>
        <row r="56">
          <cell r="C56" t="str">
            <v xml:space="preserve"> Recibidas</v>
          </cell>
          <cell r="D56" t="str">
            <v>Procedentes</v>
          </cell>
          <cell r="E56" t="str">
            <v>Improcedentes</v>
          </cell>
          <cell r="F56" t="str">
            <v>Total Decisiones</v>
          </cell>
          <cell r="G56" t="str">
            <v>En Proceso</v>
          </cell>
        </row>
        <row r="57">
          <cell r="B57" t="str">
            <v>Enero</v>
          </cell>
          <cell r="C57">
            <v>617</v>
          </cell>
          <cell r="D57">
            <v>301</v>
          </cell>
          <cell r="E57">
            <v>539</v>
          </cell>
          <cell r="F57">
            <v>840</v>
          </cell>
          <cell r="G57">
            <v>401</v>
          </cell>
        </row>
        <row r="58">
          <cell r="B58" t="str">
            <v>Febrero</v>
          </cell>
        </row>
        <row r="59">
          <cell r="B59" t="str">
            <v>Marzo</v>
          </cell>
        </row>
        <row r="60">
          <cell r="B60" t="str">
            <v>Abril</v>
          </cell>
        </row>
        <row r="61">
          <cell r="B61" t="str">
            <v>Mayo</v>
          </cell>
        </row>
        <row r="62">
          <cell r="B62" t="str">
            <v>Junio</v>
          </cell>
        </row>
        <row r="63">
          <cell r="B63" t="str">
            <v>Julio</v>
          </cell>
        </row>
        <row r="64">
          <cell r="B64" t="str">
            <v>Agosto</v>
          </cell>
        </row>
        <row r="65">
          <cell r="B65" t="str">
            <v>Septiembre</v>
          </cell>
        </row>
        <row r="66">
          <cell r="B66" t="str">
            <v>Octubre</v>
          </cell>
        </row>
        <row r="67">
          <cell r="B67" t="str">
            <v>Febrero</v>
          </cell>
        </row>
        <row r="68">
          <cell r="B68" t="str">
            <v>Marzo</v>
          </cell>
        </row>
        <row r="69">
          <cell r="B69" t="str">
            <v>Abril</v>
          </cell>
        </row>
        <row r="70">
          <cell r="B70" t="str">
            <v>Mayo</v>
          </cell>
        </row>
        <row r="71">
          <cell r="B71" t="str">
            <v>Junio</v>
          </cell>
        </row>
        <row r="72">
          <cell r="B72" t="str">
            <v>Julio</v>
          </cell>
        </row>
        <row r="73">
          <cell r="B73" t="str">
            <v>Agosto</v>
          </cell>
        </row>
        <row r="74">
          <cell r="B74" t="str">
            <v>Septiembre</v>
          </cell>
        </row>
        <row r="75">
          <cell r="B75" t="str">
            <v>Octubre</v>
          </cell>
        </row>
        <row r="76">
          <cell r="B76" t="str">
            <v>Noviembre</v>
          </cell>
        </row>
        <row r="118">
          <cell r="C118">
            <v>2368</v>
          </cell>
          <cell r="D118">
            <v>742</v>
          </cell>
          <cell r="E118">
            <v>2090</v>
          </cell>
          <cell r="F118">
            <v>2832</v>
          </cell>
          <cell r="G118">
            <v>2057</v>
          </cell>
          <cell r="H118">
            <v>7033375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1"/>
  <sheetViews>
    <sheetView tabSelected="1" workbookViewId="0">
      <selection activeCell="L17" sqref="L17"/>
    </sheetView>
  </sheetViews>
  <sheetFormatPr baseColWidth="10" defaultRowHeight="15" x14ac:dyDescent="0.25"/>
  <cols>
    <col min="1" max="1" width="2.5703125" customWidth="1"/>
    <col min="2" max="2" width="14.42578125" customWidth="1"/>
    <col min="3" max="4" width="13.42578125" customWidth="1"/>
    <col min="5" max="5" width="17.140625" customWidth="1"/>
    <col min="6" max="6" width="14.5703125" bestFit="1" customWidth="1"/>
    <col min="7" max="7" width="17.140625" bestFit="1" customWidth="1"/>
    <col min="8" max="8" width="18.42578125" bestFit="1" customWidth="1"/>
    <col min="9" max="9" width="12.85546875" bestFit="1" customWidth="1"/>
    <col min="10" max="10" width="16.5703125" customWidth="1"/>
    <col min="11" max="11" width="22.28515625" customWidth="1"/>
    <col min="12" max="12" width="18.140625" customWidth="1"/>
    <col min="14" max="14" width="14.140625" bestFit="1" customWidth="1"/>
    <col min="257" max="257" width="2.5703125" customWidth="1"/>
    <col min="258" max="258" width="14.42578125" customWidth="1"/>
    <col min="259" max="260" width="13.42578125" customWidth="1"/>
    <col min="261" max="261" width="17.140625" customWidth="1"/>
    <col min="262" max="262" width="14.5703125" bestFit="1" customWidth="1"/>
    <col min="263" max="263" width="17.140625" bestFit="1" customWidth="1"/>
    <col min="264" max="264" width="18.42578125" bestFit="1" customWidth="1"/>
    <col min="265" max="265" width="12.85546875" bestFit="1" customWidth="1"/>
    <col min="266" max="266" width="16.5703125" customWidth="1"/>
    <col min="267" max="267" width="22.28515625" customWidth="1"/>
    <col min="268" max="268" width="18.140625" customWidth="1"/>
    <col min="270" max="270" width="14.140625" bestFit="1" customWidth="1"/>
    <col min="513" max="513" width="2.5703125" customWidth="1"/>
    <col min="514" max="514" width="14.42578125" customWidth="1"/>
    <col min="515" max="516" width="13.42578125" customWidth="1"/>
    <col min="517" max="517" width="17.140625" customWidth="1"/>
    <col min="518" max="518" width="14.5703125" bestFit="1" customWidth="1"/>
    <col min="519" max="519" width="17.140625" bestFit="1" customWidth="1"/>
    <col min="520" max="520" width="18.42578125" bestFit="1" customWidth="1"/>
    <col min="521" max="521" width="12.85546875" bestFit="1" customWidth="1"/>
    <col min="522" max="522" width="16.5703125" customWidth="1"/>
    <col min="523" max="523" width="22.28515625" customWidth="1"/>
    <col min="524" max="524" width="18.140625" customWidth="1"/>
    <col min="526" max="526" width="14.140625" bestFit="1" customWidth="1"/>
    <col min="769" max="769" width="2.5703125" customWidth="1"/>
    <col min="770" max="770" width="14.42578125" customWidth="1"/>
    <col min="771" max="772" width="13.42578125" customWidth="1"/>
    <col min="773" max="773" width="17.140625" customWidth="1"/>
    <col min="774" max="774" width="14.5703125" bestFit="1" customWidth="1"/>
    <col min="775" max="775" width="17.140625" bestFit="1" customWidth="1"/>
    <col min="776" max="776" width="18.42578125" bestFit="1" customWidth="1"/>
    <col min="777" max="777" width="12.85546875" bestFit="1" customWidth="1"/>
    <col min="778" max="778" width="16.5703125" customWidth="1"/>
    <col min="779" max="779" width="22.28515625" customWidth="1"/>
    <col min="780" max="780" width="18.140625" customWidth="1"/>
    <col min="782" max="782" width="14.140625" bestFit="1" customWidth="1"/>
    <col min="1025" max="1025" width="2.5703125" customWidth="1"/>
    <col min="1026" max="1026" width="14.42578125" customWidth="1"/>
    <col min="1027" max="1028" width="13.42578125" customWidth="1"/>
    <col min="1029" max="1029" width="17.140625" customWidth="1"/>
    <col min="1030" max="1030" width="14.5703125" bestFit="1" customWidth="1"/>
    <col min="1031" max="1031" width="17.140625" bestFit="1" customWidth="1"/>
    <col min="1032" max="1032" width="18.42578125" bestFit="1" customWidth="1"/>
    <col min="1033" max="1033" width="12.85546875" bestFit="1" customWidth="1"/>
    <col min="1034" max="1034" width="16.5703125" customWidth="1"/>
    <col min="1035" max="1035" width="22.28515625" customWidth="1"/>
    <col min="1036" max="1036" width="18.140625" customWidth="1"/>
    <col min="1038" max="1038" width="14.140625" bestFit="1" customWidth="1"/>
    <col min="1281" max="1281" width="2.5703125" customWidth="1"/>
    <col min="1282" max="1282" width="14.42578125" customWidth="1"/>
    <col min="1283" max="1284" width="13.42578125" customWidth="1"/>
    <col min="1285" max="1285" width="17.140625" customWidth="1"/>
    <col min="1286" max="1286" width="14.5703125" bestFit="1" customWidth="1"/>
    <col min="1287" max="1287" width="17.140625" bestFit="1" customWidth="1"/>
    <col min="1288" max="1288" width="18.42578125" bestFit="1" customWidth="1"/>
    <col min="1289" max="1289" width="12.85546875" bestFit="1" customWidth="1"/>
    <col min="1290" max="1290" width="16.5703125" customWidth="1"/>
    <col min="1291" max="1291" width="22.28515625" customWidth="1"/>
    <col min="1292" max="1292" width="18.140625" customWidth="1"/>
    <col min="1294" max="1294" width="14.140625" bestFit="1" customWidth="1"/>
    <col min="1537" max="1537" width="2.5703125" customWidth="1"/>
    <col min="1538" max="1538" width="14.42578125" customWidth="1"/>
    <col min="1539" max="1540" width="13.42578125" customWidth="1"/>
    <col min="1541" max="1541" width="17.140625" customWidth="1"/>
    <col min="1542" max="1542" width="14.5703125" bestFit="1" customWidth="1"/>
    <col min="1543" max="1543" width="17.140625" bestFit="1" customWidth="1"/>
    <col min="1544" max="1544" width="18.42578125" bestFit="1" customWidth="1"/>
    <col min="1545" max="1545" width="12.85546875" bestFit="1" customWidth="1"/>
    <col min="1546" max="1546" width="16.5703125" customWidth="1"/>
    <col min="1547" max="1547" width="22.28515625" customWidth="1"/>
    <col min="1548" max="1548" width="18.140625" customWidth="1"/>
    <col min="1550" max="1550" width="14.140625" bestFit="1" customWidth="1"/>
    <col min="1793" max="1793" width="2.5703125" customWidth="1"/>
    <col min="1794" max="1794" width="14.42578125" customWidth="1"/>
    <col min="1795" max="1796" width="13.42578125" customWidth="1"/>
    <col min="1797" max="1797" width="17.140625" customWidth="1"/>
    <col min="1798" max="1798" width="14.5703125" bestFit="1" customWidth="1"/>
    <col min="1799" max="1799" width="17.140625" bestFit="1" customWidth="1"/>
    <col min="1800" max="1800" width="18.42578125" bestFit="1" customWidth="1"/>
    <col min="1801" max="1801" width="12.85546875" bestFit="1" customWidth="1"/>
    <col min="1802" max="1802" width="16.5703125" customWidth="1"/>
    <col min="1803" max="1803" width="22.28515625" customWidth="1"/>
    <col min="1804" max="1804" width="18.140625" customWidth="1"/>
    <col min="1806" max="1806" width="14.140625" bestFit="1" customWidth="1"/>
    <col min="2049" max="2049" width="2.5703125" customWidth="1"/>
    <col min="2050" max="2050" width="14.42578125" customWidth="1"/>
    <col min="2051" max="2052" width="13.42578125" customWidth="1"/>
    <col min="2053" max="2053" width="17.140625" customWidth="1"/>
    <col min="2054" max="2054" width="14.5703125" bestFit="1" customWidth="1"/>
    <col min="2055" max="2055" width="17.140625" bestFit="1" customWidth="1"/>
    <col min="2056" max="2056" width="18.42578125" bestFit="1" customWidth="1"/>
    <col min="2057" max="2057" width="12.85546875" bestFit="1" customWidth="1"/>
    <col min="2058" max="2058" width="16.5703125" customWidth="1"/>
    <col min="2059" max="2059" width="22.28515625" customWidth="1"/>
    <col min="2060" max="2060" width="18.140625" customWidth="1"/>
    <col min="2062" max="2062" width="14.140625" bestFit="1" customWidth="1"/>
    <col min="2305" max="2305" width="2.5703125" customWidth="1"/>
    <col min="2306" max="2306" width="14.42578125" customWidth="1"/>
    <col min="2307" max="2308" width="13.42578125" customWidth="1"/>
    <col min="2309" max="2309" width="17.140625" customWidth="1"/>
    <col min="2310" max="2310" width="14.5703125" bestFit="1" customWidth="1"/>
    <col min="2311" max="2311" width="17.140625" bestFit="1" customWidth="1"/>
    <col min="2312" max="2312" width="18.42578125" bestFit="1" customWidth="1"/>
    <col min="2313" max="2313" width="12.85546875" bestFit="1" customWidth="1"/>
    <col min="2314" max="2314" width="16.5703125" customWidth="1"/>
    <col min="2315" max="2315" width="22.28515625" customWidth="1"/>
    <col min="2316" max="2316" width="18.140625" customWidth="1"/>
    <col min="2318" max="2318" width="14.140625" bestFit="1" customWidth="1"/>
    <col min="2561" max="2561" width="2.5703125" customWidth="1"/>
    <col min="2562" max="2562" width="14.42578125" customWidth="1"/>
    <col min="2563" max="2564" width="13.42578125" customWidth="1"/>
    <col min="2565" max="2565" width="17.140625" customWidth="1"/>
    <col min="2566" max="2566" width="14.5703125" bestFit="1" customWidth="1"/>
    <col min="2567" max="2567" width="17.140625" bestFit="1" customWidth="1"/>
    <col min="2568" max="2568" width="18.42578125" bestFit="1" customWidth="1"/>
    <col min="2569" max="2569" width="12.85546875" bestFit="1" customWidth="1"/>
    <col min="2570" max="2570" width="16.5703125" customWidth="1"/>
    <col min="2571" max="2571" width="22.28515625" customWidth="1"/>
    <col min="2572" max="2572" width="18.140625" customWidth="1"/>
    <col min="2574" max="2574" width="14.140625" bestFit="1" customWidth="1"/>
    <col min="2817" max="2817" width="2.5703125" customWidth="1"/>
    <col min="2818" max="2818" width="14.42578125" customWidth="1"/>
    <col min="2819" max="2820" width="13.42578125" customWidth="1"/>
    <col min="2821" max="2821" width="17.140625" customWidth="1"/>
    <col min="2822" max="2822" width="14.5703125" bestFit="1" customWidth="1"/>
    <col min="2823" max="2823" width="17.140625" bestFit="1" customWidth="1"/>
    <col min="2824" max="2824" width="18.42578125" bestFit="1" customWidth="1"/>
    <col min="2825" max="2825" width="12.85546875" bestFit="1" customWidth="1"/>
    <col min="2826" max="2826" width="16.5703125" customWidth="1"/>
    <col min="2827" max="2827" width="22.28515625" customWidth="1"/>
    <col min="2828" max="2828" width="18.140625" customWidth="1"/>
    <col min="2830" max="2830" width="14.140625" bestFit="1" customWidth="1"/>
    <col min="3073" max="3073" width="2.5703125" customWidth="1"/>
    <col min="3074" max="3074" width="14.42578125" customWidth="1"/>
    <col min="3075" max="3076" width="13.42578125" customWidth="1"/>
    <col min="3077" max="3077" width="17.140625" customWidth="1"/>
    <col min="3078" max="3078" width="14.5703125" bestFit="1" customWidth="1"/>
    <col min="3079" max="3079" width="17.140625" bestFit="1" customWidth="1"/>
    <col min="3080" max="3080" width="18.42578125" bestFit="1" customWidth="1"/>
    <col min="3081" max="3081" width="12.85546875" bestFit="1" customWidth="1"/>
    <col min="3082" max="3082" width="16.5703125" customWidth="1"/>
    <col min="3083" max="3083" width="22.28515625" customWidth="1"/>
    <col min="3084" max="3084" width="18.140625" customWidth="1"/>
    <col min="3086" max="3086" width="14.140625" bestFit="1" customWidth="1"/>
    <col min="3329" max="3329" width="2.5703125" customWidth="1"/>
    <col min="3330" max="3330" width="14.42578125" customWidth="1"/>
    <col min="3331" max="3332" width="13.42578125" customWidth="1"/>
    <col min="3333" max="3333" width="17.140625" customWidth="1"/>
    <col min="3334" max="3334" width="14.5703125" bestFit="1" customWidth="1"/>
    <col min="3335" max="3335" width="17.140625" bestFit="1" customWidth="1"/>
    <col min="3336" max="3336" width="18.42578125" bestFit="1" customWidth="1"/>
    <col min="3337" max="3337" width="12.85546875" bestFit="1" customWidth="1"/>
    <col min="3338" max="3338" width="16.5703125" customWidth="1"/>
    <col min="3339" max="3339" width="22.28515625" customWidth="1"/>
    <col min="3340" max="3340" width="18.140625" customWidth="1"/>
    <col min="3342" max="3342" width="14.140625" bestFit="1" customWidth="1"/>
    <col min="3585" max="3585" width="2.5703125" customWidth="1"/>
    <col min="3586" max="3586" width="14.42578125" customWidth="1"/>
    <col min="3587" max="3588" width="13.42578125" customWidth="1"/>
    <col min="3589" max="3589" width="17.140625" customWidth="1"/>
    <col min="3590" max="3590" width="14.5703125" bestFit="1" customWidth="1"/>
    <col min="3591" max="3591" width="17.140625" bestFit="1" customWidth="1"/>
    <col min="3592" max="3592" width="18.42578125" bestFit="1" customWidth="1"/>
    <col min="3593" max="3593" width="12.85546875" bestFit="1" customWidth="1"/>
    <col min="3594" max="3594" width="16.5703125" customWidth="1"/>
    <col min="3595" max="3595" width="22.28515625" customWidth="1"/>
    <col min="3596" max="3596" width="18.140625" customWidth="1"/>
    <col min="3598" max="3598" width="14.140625" bestFit="1" customWidth="1"/>
    <col min="3841" max="3841" width="2.5703125" customWidth="1"/>
    <col min="3842" max="3842" width="14.42578125" customWidth="1"/>
    <col min="3843" max="3844" width="13.42578125" customWidth="1"/>
    <col min="3845" max="3845" width="17.140625" customWidth="1"/>
    <col min="3846" max="3846" width="14.5703125" bestFit="1" customWidth="1"/>
    <col min="3847" max="3847" width="17.140625" bestFit="1" customWidth="1"/>
    <col min="3848" max="3848" width="18.42578125" bestFit="1" customWidth="1"/>
    <col min="3849" max="3849" width="12.85546875" bestFit="1" customWidth="1"/>
    <col min="3850" max="3850" width="16.5703125" customWidth="1"/>
    <col min="3851" max="3851" width="22.28515625" customWidth="1"/>
    <col min="3852" max="3852" width="18.140625" customWidth="1"/>
    <col min="3854" max="3854" width="14.140625" bestFit="1" customWidth="1"/>
    <col min="4097" max="4097" width="2.5703125" customWidth="1"/>
    <col min="4098" max="4098" width="14.42578125" customWidth="1"/>
    <col min="4099" max="4100" width="13.42578125" customWidth="1"/>
    <col min="4101" max="4101" width="17.140625" customWidth="1"/>
    <col min="4102" max="4102" width="14.5703125" bestFit="1" customWidth="1"/>
    <col min="4103" max="4103" width="17.140625" bestFit="1" customWidth="1"/>
    <col min="4104" max="4104" width="18.42578125" bestFit="1" customWidth="1"/>
    <col min="4105" max="4105" width="12.85546875" bestFit="1" customWidth="1"/>
    <col min="4106" max="4106" width="16.5703125" customWidth="1"/>
    <col min="4107" max="4107" width="22.28515625" customWidth="1"/>
    <col min="4108" max="4108" width="18.140625" customWidth="1"/>
    <col min="4110" max="4110" width="14.140625" bestFit="1" customWidth="1"/>
    <col min="4353" max="4353" width="2.5703125" customWidth="1"/>
    <col min="4354" max="4354" width="14.42578125" customWidth="1"/>
    <col min="4355" max="4356" width="13.42578125" customWidth="1"/>
    <col min="4357" max="4357" width="17.140625" customWidth="1"/>
    <col min="4358" max="4358" width="14.5703125" bestFit="1" customWidth="1"/>
    <col min="4359" max="4359" width="17.140625" bestFit="1" customWidth="1"/>
    <col min="4360" max="4360" width="18.42578125" bestFit="1" customWidth="1"/>
    <col min="4361" max="4361" width="12.85546875" bestFit="1" customWidth="1"/>
    <col min="4362" max="4362" width="16.5703125" customWidth="1"/>
    <col min="4363" max="4363" width="22.28515625" customWidth="1"/>
    <col min="4364" max="4364" width="18.140625" customWidth="1"/>
    <col min="4366" max="4366" width="14.140625" bestFit="1" customWidth="1"/>
    <col min="4609" max="4609" width="2.5703125" customWidth="1"/>
    <col min="4610" max="4610" width="14.42578125" customWidth="1"/>
    <col min="4611" max="4612" width="13.42578125" customWidth="1"/>
    <col min="4613" max="4613" width="17.140625" customWidth="1"/>
    <col min="4614" max="4614" width="14.5703125" bestFit="1" customWidth="1"/>
    <col min="4615" max="4615" width="17.140625" bestFit="1" customWidth="1"/>
    <col min="4616" max="4616" width="18.42578125" bestFit="1" customWidth="1"/>
    <col min="4617" max="4617" width="12.85546875" bestFit="1" customWidth="1"/>
    <col min="4618" max="4618" width="16.5703125" customWidth="1"/>
    <col min="4619" max="4619" width="22.28515625" customWidth="1"/>
    <col min="4620" max="4620" width="18.140625" customWidth="1"/>
    <col min="4622" max="4622" width="14.140625" bestFit="1" customWidth="1"/>
    <col min="4865" max="4865" width="2.5703125" customWidth="1"/>
    <col min="4866" max="4866" width="14.42578125" customWidth="1"/>
    <col min="4867" max="4868" width="13.42578125" customWidth="1"/>
    <col min="4869" max="4869" width="17.140625" customWidth="1"/>
    <col min="4870" max="4870" width="14.5703125" bestFit="1" customWidth="1"/>
    <col min="4871" max="4871" width="17.140625" bestFit="1" customWidth="1"/>
    <col min="4872" max="4872" width="18.42578125" bestFit="1" customWidth="1"/>
    <col min="4873" max="4873" width="12.85546875" bestFit="1" customWidth="1"/>
    <col min="4874" max="4874" width="16.5703125" customWidth="1"/>
    <col min="4875" max="4875" width="22.28515625" customWidth="1"/>
    <col min="4876" max="4876" width="18.140625" customWidth="1"/>
    <col min="4878" max="4878" width="14.140625" bestFit="1" customWidth="1"/>
    <col min="5121" max="5121" width="2.5703125" customWidth="1"/>
    <col min="5122" max="5122" width="14.42578125" customWidth="1"/>
    <col min="5123" max="5124" width="13.42578125" customWidth="1"/>
    <col min="5125" max="5125" width="17.140625" customWidth="1"/>
    <col min="5126" max="5126" width="14.5703125" bestFit="1" customWidth="1"/>
    <col min="5127" max="5127" width="17.140625" bestFit="1" customWidth="1"/>
    <col min="5128" max="5128" width="18.42578125" bestFit="1" customWidth="1"/>
    <col min="5129" max="5129" width="12.85546875" bestFit="1" customWidth="1"/>
    <col min="5130" max="5130" width="16.5703125" customWidth="1"/>
    <col min="5131" max="5131" width="22.28515625" customWidth="1"/>
    <col min="5132" max="5132" width="18.140625" customWidth="1"/>
    <col min="5134" max="5134" width="14.140625" bestFit="1" customWidth="1"/>
    <col min="5377" max="5377" width="2.5703125" customWidth="1"/>
    <col min="5378" max="5378" width="14.42578125" customWidth="1"/>
    <col min="5379" max="5380" width="13.42578125" customWidth="1"/>
    <col min="5381" max="5381" width="17.140625" customWidth="1"/>
    <col min="5382" max="5382" width="14.5703125" bestFit="1" customWidth="1"/>
    <col min="5383" max="5383" width="17.140625" bestFit="1" customWidth="1"/>
    <col min="5384" max="5384" width="18.42578125" bestFit="1" customWidth="1"/>
    <col min="5385" max="5385" width="12.85546875" bestFit="1" customWidth="1"/>
    <col min="5386" max="5386" width="16.5703125" customWidth="1"/>
    <col min="5387" max="5387" width="22.28515625" customWidth="1"/>
    <col min="5388" max="5388" width="18.140625" customWidth="1"/>
    <col min="5390" max="5390" width="14.140625" bestFit="1" customWidth="1"/>
    <col min="5633" max="5633" width="2.5703125" customWidth="1"/>
    <col min="5634" max="5634" width="14.42578125" customWidth="1"/>
    <col min="5635" max="5636" width="13.42578125" customWidth="1"/>
    <col min="5637" max="5637" width="17.140625" customWidth="1"/>
    <col min="5638" max="5638" width="14.5703125" bestFit="1" customWidth="1"/>
    <col min="5639" max="5639" width="17.140625" bestFit="1" customWidth="1"/>
    <col min="5640" max="5640" width="18.42578125" bestFit="1" customWidth="1"/>
    <col min="5641" max="5641" width="12.85546875" bestFit="1" customWidth="1"/>
    <col min="5642" max="5642" width="16.5703125" customWidth="1"/>
    <col min="5643" max="5643" width="22.28515625" customWidth="1"/>
    <col min="5644" max="5644" width="18.140625" customWidth="1"/>
    <col min="5646" max="5646" width="14.140625" bestFit="1" customWidth="1"/>
    <col min="5889" max="5889" width="2.5703125" customWidth="1"/>
    <col min="5890" max="5890" width="14.42578125" customWidth="1"/>
    <col min="5891" max="5892" width="13.42578125" customWidth="1"/>
    <col min="5893" max="5893" width="17.140625" customWidth="1"/>
    <col min="5894" max="5894" width="14.5703125" bestFit="1" customWidth="1"/>
    <col min="5895" max="5895" width="17.140625" bestFit="1" customWidth="1"/>
    <col min="5896" max="5896" width="18.42578125" bestFit="1" customWidth="1"/>
    <col min="5897" max="5897" width="12.85546875" bestFit="1" customWidth="1"/>
    <col min="5898" max="5898" width="16.5703125" customWidth="1"/>
    <col min="5899" max="5899" width="22.28515625" customWidth="1"/>
    <col min="5900" max="5900" width="18.140625" customWidth="1"/>
    <col min="5902" max="5902" width="14.140625" bestFit="1" customWidth="1"/>
    <col min="6145" max="6145" width="2.5703125" customWidth="1"/>
    <col min="6146" max="6146" width="14.42578125" customWidth="1"/>
    <col min="6147" max="6148" width="13.42578125" customWidth="1"/>
    <col min="6149" max="6149" width="17.140625" customWidth="1"/>
    <col min="6150" max="6150" width="14.5703125" bestFit="1" customWidth="1"/>
    <col min="6151" max="6151" width="17.140625" bestFit="1" customWidth="1"/>
    <col min="6152" max="6152" width="18.42578125" bestFit="1" customWidth="1"/>
    <col min="6153" max="6153" width="12.85546875" bestFit="1" customWidth="1"/>
    <col min="6154" max="6154" width="16.5703125" customWidth="1"/>
    <col min="6155" max="6155" width="22.28515625" customWidth="1"/>
    <col min="6156" max="6156" width="18.140625" customWidth="1"/>
    <col min="6158" max="6158" width="14.140625" bestFit="1" customWidth="1"/>
    <col min="6401" max="6401" width="2.5703125" customWidth="1"/>
    <col min="6402" max="6402" width="14.42578125" customWidth="1"/>
    <col min="6403" max="6404" width="13.42578125" customWidth="1"/>
    <col min="6405" max="6405" width="17.140625" customWidth="1"/>
    <col min="6406" max="6406" width="14.5703125" bestFit="1" customWidth="1"/>
    <col min="6407" max="6407" width="17.140625" bestFit="1" customWidth="1"/>
    <col min="6408" max="6408" width="18.42578125" bestFit="1" customWidth="1"/>
    <col min="6409" max="6409" width="12.85546875" bestFit="1" customWidth="1"/>
    <col min="6410" max="6410" width="16.5703125" customWidth="1"/>
    <col min="6411" max="6411" width="22.28515625" customWidth="1"/>
    <col min="6412" max="6412" width="18.140625" customWidth="1"/>
    <col min="6414" max="6414" width="14.140625" bestFit="1" customWidth="1"/>
    <col min="6657" max="6657" width="2.5703125" customWidth="1"/>
    <col min="6658" max="6658" width="14.42578125" customWidth="1"/>
    <col min="6659" max="6660" width="13.42578125" customWidth="1"/>
    <col min="6661" max="6661" width="17.140625" customWidth="1"/>
    <col min="6662" max="6662" width="14.5703125" bestFit="1" customWidth="1"/>
    <col min="6663" max="6663" width="17.140625" bestFit="1" customWidth="1"/>
    <col min="6664" max="6664" width="18.42578125" bestFit="1" customWidth="1"/>
    <col min="6665" max="6665" width="12.85546875" bestFit="1" customWidth="1"/>
    <col min="6666" max="6666" width="16.5703125" customWidth="1"/>
    <col min="6667" max="6667" width="22.28515625" customWidth="1"/>
    <col min="6668" max="6668" width="18.140625" customWidth="1"/>
    <col min="6670" max="6670" width="14.140625" bestFit="1" customWidth="1"/>
    <col min="6913" max="6913" width="2.5703125" customWidth="1"/>
    <col min="6914" max="6914" width="14.42578125" customWidth="1"/>
    <col min="6915" max="6916" width="13.42578125" customWidth="1"/>
    <col min="6917" max="6917" width="17.140625" customWidth="1"/>
    <col min="6918" max="6918" width="14.5703125" bestFit="1" customWidth="1"/>
    <col min="6919" max="6919" width="17.140625" bestFit="1" customWidth="1"/>
    <col min="6920" max="6920" width="18.42578125" bestFit="1" customWidth="1"/>
    <col min="6921" max="6921" width="12.85546875" bestFit="1" customWidth="1"/>
    <col min="6922" max="6922" width="16.5703125" customWidth="1"/>
    <col min="6923" max="6923" width="22.28515625" customWidth="1"/>
    <col min="6924" max="6924" width="18.140625" customWidth="1"/>
    <col min="6926" max="6926" width="14.140625" bestFit="1" customWidth="1"/>
    <col min="7169" max="7169" width="2.5703125" customWidth="1"/>
    <col min="7170" max="7170" width="14.42578125" customWidth="1"/>
    <col min="7171" max="7172" width="13.42578125" customWidth="1"/>
    <col min="7173" max="7173" width="17.140625" customWidth="1"/>
    <col min="7174" max="7174" width="14.5703125" bestFit="1" customWidth="1"/>
    <col min="7175" max="7175" width="17.140625" bestFit="1" customWidth="1"/>
    <col min="7176" max="7176" width="18.42578125" bestFit="1" customWidth="1"/>
    <col min="7177" max="7177" width="12.85546875" bestFit="1" customWidth="1"/>
    <col min="7178" max="7178" width="16.5703125" customWidth="1"/>
    <col min="7179" max="7179" width="22.28515625" customWidth="1"/>
    <col min="7180" max="7180" width="18.140625" customWidth="1"/>
    <col min="7182" max="7182" width="14.140625" bestFit="1" customWidth="1"/>
    <col min="7425" max="7425" width="2.5703125" customWidth="1"/>
    <col min="7426" max="7426" width="14.42578125" customWidth="1"/>
    <col min="7427" max="7428" width="13.42578125" customWidth="1"/>
    <col min="7429" max="7429" width="17.140625" customWidth="1"/>
    <col min="7430" max="7430" width="14.5703125" bestFit="1" customWidth="1"/>
    <col min="7431" max="7431" width="17.140625" bestFit="1" customWidth="1"/>
    <col min="7432" max="7432" width="18.42578125" bestFit="1" customWidth="1"/>
    <col min="7433" max="7433" width="12.85546875" bestFit="1" customWidth="1"/>
    <col min="7434" max="7434" width="16.5703125" customWidth="1"/>
    <col min="7435" max="7435" width="22.28515625" customWidth="1"/>
    <col min="7436" max="7436" width="18.140625" customWidth="1"/>
    <col min="7438" max="7438" width="14.140625" bestFit="1" customWidth="1"/>
    <col min="7681" max="7681" width="2.5703125" customWidth="1"/>
    <col min="7682" max="7682" width="14.42578125" customWidth="1"/>
    <col min="7683" max="7684" width="13.42578125" customWidth="1"/>
    <col min="7685" max="7685" width="17.140625" customWidth="1"/>
    <col min="7686" max="7686" width="14.5703125" bestFit="1" customWidth="1"/>
    <col min="7687" max="7687" width="17.140625" bestFit="1" customWidth="1"/>
    <col min="7688" max="7688" width="18.42578125" bestFit="1" customWidth="1"/>
    <col min="7689" max="7689" width="12.85546875" bestFit="1" customWidth="1"/>
    <col min="7690" max="7690" width="16.5703125" customWidth="1"/>
    <col min="7691" max="7691" width="22.28515625" customWidth="1"/>
    <col min="7692" max="7692" width="18.140625" customWidth="1"/>
    <col min="7694" max="7694" width="14.140625" bestFit="1" customWidth="1"/>
    <col min="7937" max="7937" width="2.5703125" customWidth="1"/>
    <col min="7938" max="7938" width="14.42578125" customWidth="1"/>
    <col min="7939" max="7940" width="13.42578125" customWidth="1"/>
    <col min="7941" max="7941" width="17.140625" customWidth="1"/>
    <col min="7942" max="7942" width="14.5703125" bestFit="1" customWidth="1"/>
    <col min="7943" max="7943" width="17.140625" bestFit="1" customWidth="1"/>
    <col min="7944" max="7944" width="18.42578125" bestFit="1" customWidth="1"/>
    <col min="7945" max="7945" width="12.85546875" bestFit="1" customWidth="1"/>
    <col min="7946" max="7946" width="16.5703125" customWidth="1"/>
    <col min="7947" max="7947" width="22.28515625" customWidth="1"/>
    <col min="7948" max="7948" width="18.140625" customWidth="1"/>
    <col min="7950" max="7950" width="14.140625" bestFit="1" customWidth="1"/>
    <col min="8193" max="8193" width="2.5703125" customWidth="1"/>
    <col min="8194" max="8194" width="14.42578125" customWidth="1"/>
    <col min="8195" max="8196" width="13.42578125" customWidth="1"/>
    <col min="8197" max="8197" width="17.140625" customWidth="1"/>
    <col min="8198" max="8198" width="14.5703125" bestFit="1" customWidth="1"/>
    <col min="8199" max="8199" width="17.140625" bestFit="1" customWidth="1"/>
    <col min="8200" max="8200" width="18.42578125" bestFit="1" customWidth="1"/>
    <col min="8201" max="8201" width="12.85546875" bestFit="1" customWidth="1"/>
    <col min="8202" max="8202" width="16.5703125" customWidth="1"/>
    <col min="8203" max="8203" width="22.28515625" customWidth="1"/>
    <col min="8204" max="8204" width="18.140625" customWidth="1"/>
    <col min="8206" max="8206" width="14.140625" bestFit="1" customWidth="1"/>
    <col min="8449" max="8449" width="2.5703125" customWidth="1"/>
    <col min="8450" max="8450" width="14.42578125" customWidth="1"/>
    <col min="8451" max="8452" width="13.42578125" customWidth="1"/>
    <col min="8453" max="8453" width="17.140625" customWidth="1"/>
    <col min="8454" max="8454" width="14.5703125" bestFit="1" customWidth="1"/>
    <col min="8455" max="8455" width="17.140625" bestFit="1" customWidth="1"/>
    <col min="8456" max="8456" width="18.42578125" bestFit="1" customWidth="1"/>
    <col min="8457" max="8457" width="12.85546875" bestFit="1" customWidth="1"/>
    <col min="8458" max="8458" width="16.5703125" customWidth="1"/>
    <col min="8459" max="8459" width="22.28515625" customWidth="1"/>
    <col min="8460" max="8460" width="18.140625" customWidth="1"/>
    <col min="8462" max="8462" width="14.140625" bestFit="1" customWidth="1"/>
    <col min="8705" max="8705" width="2.5703125" customWidth="1"/>
    <col min="8706" max="8706" width="14.42578125" customWidth="1"/>
    <col min="8707" max="8708" width="13.42578125" customWidth="1"/>
    <col min="8709" max="8709" width="17.140625" customWidth="1"/>
    <col min="8710" max="8710" width="14.5703125" bestFit="1" customWidth="1"/>
    <col min="8711" max="8711" width="17.140625" bestFit="1" customWidth="1"/>
    <col min="8712" max="8712" width="18.42578125" bestFit="1" customWidth="1"/>
    <col min="8713" max="8713" width="12.85546875" bestFit="1" customWidth="1"/>
    <col min="8714" max="8714" width="16.5703125" customWidth="1"/>
    <col min="8715" max="8715" width="22.28515625" customWidth="1"/>
    <col min="8716" max="8716" width="18.140625" customWidth="1"/>
    <col min="8718" max="8718" width="14.140625" bestFit="1" customWidth="1"/>
    <col min="8961" max="8961" width="2.5703125" customWidth="1"/>
    <col min="8962" max="8962" width="14.42578125" customWidth="1"/>
    <col min="8963" max="8964" width="13.42578125" customWidth="1"/>
    <col min="8965" max="8965" width="17.140625" customWidth="1"/>
    <col min="8966" max="8966" width="14.5703125" bestFit="1" customWidth="1"/>
    <col min="8967" max="8967" width="17.140625" bestFit="1" customWidth="1"/>
    <col min="8968" max="8968" width="18.42578125" bestFit="1" customWidth="1"/>
    <col min="8969" max="8969" width="12.85546875" bestFit="1" customWidth="1"/>
    <col min="8970" max="8970" width="16.5703125" customWidth="1"/>
    <col min="8971" max="8971" width="22.28515625" customWidth="1"/>
    <col min="8972" max="8972" width="18.140625" customWidth="1"/>
    <col min="8974" max="8974" width="14.140625" bestFit="1" customWidth="1"/>
    <col min="9217" max="9217" width="2.5703125" customWidth="1"/>
    <col min="9218" max="9218" width="14.42578125" customWidth="1"/>
    <col min="9219" max="9220" width="13.42578125" customWidth="1"/>
    <col min="9221" max="9221" width="17.140625" customWidth="1"/>
    <col min="9222" max="9222" width="14.5703125" bestFit="1" customWidth="1"/>
    <col min="9223" max="9223" width="17.140625" bestFit="1" customWidth="1"/>
    <col min="9224" max="9224" width="18.42578125" bestFit="1" customWidth="1"/>
    <col min="9225" max="9225" width="12.85546875" bestFit="1" customWidth="1"/>
    <col min="9226" max="9226" width="16.5703125" customWidth="1"/>
    <col min="9227" max="9227" width="22.28515625" customWidth="1"/>
    <col min="9228" max="9228" width="18.140625" customWidth="1"/>
    <col min="9230" max="9230" width="14.140625" bestFit="1" customWidth="1"/>
    <col min="9473" max="9473" width="2.5703125" customWidth="1"/>
    <col min="9474" max="9474" width="14.42578125" customWidth="1"/>
    <col min="9475" max="9476" width="13.42578125" customWidth="1"/>
    <col min="9477" max="9477" width="17.140625" customWidth="1"/>
    <col min="9478" max="9478" width="14.5703125" bestFit="1" customWidth="1"/>
    <col min="9479" max="9479" width="17.140625" bestFit="1" customWidth="1"/>
    <col min="9480" max="9480" width="18.42578125" bestFit="1" customWidth="1"/>
    <col min="9481" max="9481" width="12.85546875" bestFit="1" customWidth="1"/>
    <col min="9482" max="9482" width="16.5703125" customWidth="1"/>
    <col min="9483" max="9483" width="22.28515625" customWidth="1"/>
    <col min="9484" max="9484" width="18.140625" customWidth="1"/>
    <col min="9486" max="9486" width="14.140625" bestFit="1" customWidth="1"/>
    <col min="9729" max="9729" width="2.5703125" customWidth="1"/>
    <col min="9730" max="9730" width="14.42578125" customWidth="1"/>
    <col min="9731" max="9732" width="13.42578125" customWidth="1"/>
    <col min="9733" max="9733" width="17.140625" customWidth="1"/>
    <col min="9734" max="9734" width="14.5703125" bestFit="1" customWidth="1"/>
    <col min="9735" max="9735" width="17.140625" bestFit="1" customWidth="1"/>
    <col min="9736" max="9736" width="18.42578125" bestFit="1" customWidth="1"/>
    <col min="9737" max="9737" width="12.85546875" bestFit="1" customWidth="1"/>
    <col min="9738" max="9738" width="16.5703125" customWidth="1"/>
    <col min="9739" max="9739" width="22.28515625" customWidth="1"/>
    <col min="9740" max="9740" width="18.140625" customWidth="1"/>
    <col min="9742" max="9742" width="14.140625" bestFit="1" customWidth="1"/>
    <col min="9985" max="9985" width="2.5703125" customWidth="1"/>
    <col min="9986" max="9986" width="14.42578125" customWidth="1"/>
    <col min="9987" max="9988" width="13.42578125" customWidth="1"/>
    <col min="9989" max="9989" width="17.140625" customWidth="1"/>
    <col min="9990" max="9990" width="14.5703125" bestFit="1" customWidth="1"/>
    <col min="9991" max="9991" width="17.140625" bestFit="1" customWidth="1"/>
    <col min="9992" max="9992" width="18.42578125" bestFit="1" customWidth="1"/>
    <col min="9993" max="9993" width="12.85546875" bestFit="1" customWidth="1"/>
    <col min="9994" max="9994" width="16.5703125" customWidth="1"/>
    <col min="9995" max="9995" width="22.28515625" customWidth="1"/>
    <col min="9996" max="9996" width="18.140625" customWidth="1"/>
    <col min="9998" max="9998" width="14.140625" bestFit="1" customWidth="1"/>
    <col min="10241" max="10241" width="2.5703125" customWidth="1"/>
    <col min="10242" max="10242" width="14.42578125" customWidth="1"/>
    <col min="10243" max="10244" width="13.42578125" customWidth="1"/>
    <col min="10245" max="10245" width="17.140625" customWidth="1"/>
    <col min="10246" max="10246" width="14.5703125" bestFit="1" customWidth="1"/>
    <col min="10247" max="10247" width="17.140625" bestFit="1" customWidth="1"/>
    <col min="10248" max="10248" width="18.42578125" bestFit="1" customWidth="1"/>
    <col min="10249" max="10249" width="12.85546875" bestFit="1" customWidth="1"/>
    <col min="10250" max="10250" width="16.5703125" customWidth="1"/>
    <col min="10251" max="10251" width="22.28515625" customWidth="1"/>
    <col min="10252" max="10252" width="18.140625" customWidth="1"/>
    <col min="10254" max="10254" width="14.140625" bestFit="1" customWidth="1"/>
    <col min="10497" max="10497" width="2.5703125" customWidth="1"/>
    <col min="10498" max="10498" width="14.42578125" customWidth="1"/>
    <col min="10499" max="10500" width="13.42578125" customWidth="1"/>
    <col min="10501" max="10501" width="17.140625" customWidth="1"/>
    <col min="10502" max="10502" width="14.5703125" bestFit="1" customWidth="1"/>
    <col min="10503" max="10503" width="17.140625" bestFit="1" customWidth="1"/>
    <col min="10504" max="10504" width="18.42578125" bestFit="1" customWidth="1"/>
    <col min="10505" max="10505" width="12.85546875" bestFit="1" customWidth="1"/>
    <col min="10506" max="10506" width="16.5703125" customWidth="1"/>
    <col min="10507" max="10507" width="22.28515625" customWidth="1"/>
    <col min="10508" max="10508" width="18.140625" customWidth="1"/>
    <col min="10510" max="10510" width="14.140625" bestFit="1" customWidth="1"/>
    <col min="10753" max="10753" width="2.5703125" customWidth="1"/>
    <col min="10754" max="10754" width="14.42578125" customWidth="1"/>
    <col min="10755" max="10756" width="13.42578125" customWidth="1"/>
    <col min="10757" max="10757" width="17.140625" customWidth="1"/>
    <col min="10758" max="10758" width="14.5703125" bestFit="1" customWidth="1"/>
    <col min="10759" max="10759" width="17.140625" bestFit="1" customWidth="1"/>
    <col min="10760" max="10760" width="18.42578125" bestFit="1" customWidth="1"/>
    <col min="10761" max="10761" width="12.85546875" bestFit="1" customWidth="1"/>
    <col min="10762" max="10762" width="16.5703125" customWidth="1"/>
    <col min="10763" max="10763" width="22.28515625" customWidth="1"/>
    <col min="10764" max="10764" width="18.140625" customWidth="1"/>
    <col min="10766" max="10766" width="14.140625" bestFit="1" customWidth="1"/>
    <col min="11009" max="11009" width="2.5703125" customWidth="1"/>
    <col min="11010" max="11010" width="14.42578125" customWidth="1"/>
    <col min="11011" max="11012" width="13.42578125" customWidth="1"/>
    <col min="11013" max="11013" width="17.140625" customWidth="1"/>
    <col min="11014" max="11014" width="14.5703125" bestFit="1" customWidth="1"/>
    <col min="11015" max="11015" width="17.140625" bestFit="1" customWidth="1"/>
    <col min="11016" max="11016" width="18.42578125" bestFit="1" customWidth="1"/>
    <col min="11017" max="11017" width="12.85546875" bestFit="1" customWidth="1"/>
    <col min="11018" max="11018" width="16.5703125" customWidth="1"/>
    <col min="11019" max="11019" width="22.28515625" customWidth="1"/>
    <col min="11020" max="11020" width="18.140625" customWidth="1"/>
    <col min="11022" max="11022" width="14.140625" bestFit="1" customWidth="1"/>
    <col min="11265" max="11265" width="2.5703125" customWidth="1"/>
    <col min="11266" max="11266" width="14.42578125" customWidth="1"/>
    <col min="11267" max="11268" width="13.42578125" customWidth="1"/>
    <col min="11269" max="11269" width="17.140625" customWidth="1"/>
    <col min="11270" max="11270" width="14.5703125" bestFit="1" customWidth="1"/>
    <col min="11271" max="11271" width="17.140625" bestFit="1" customWidth="1"/>
    <col min="11272" max="11272" width="18.42578125" bestFit="1" customWidth="1"/>
    <col min="11273" max="11273" width="12.85546875" bestFit="1" customWidth="1"/>
    <col min="11274" max="11274" width="16.5703125" customWidth="1"/>
    <col min="11275" max="11275" width="22.28515625" customWidth="1"/>
    <col min="11276" max="11276" width="18.140625" customWidth="1"/>
    <col min="11278" max="11278" width="14.140625" bestFit="1" customWidth="1"/>
    <col min="11521" max="11521" width="2.5703125" customWidth="1"/>
    <col min="11522" max="11522" width="14.42578125" customWidth="1"/>
    <col min="11523" max="11524" width="13.42578125" customWidth="1"/>
    <col min="11525" max="11525" width="17.140625" customWidth="1"/>
    <col min="11526" max="11526" width="14.5703125" bestFit="1" customWidth="1"/>
    <col min="11527" max="11527" width="17.140625" bestFit="1" customWidth="1"/>
    <col min="11528" max="11528" width="18.42578125" bestFit="1" customWidth="1"/>
    <col min="11529" max="11529" width="12.85546875" bestFit="1" customWidth="1"/>
    <col min="11530" max="11530" width="16.5703125" customWidth="1"/>
    <col min="11531" max="11531" width="22.28515625" customWidth="1"/>
    <col min="11532" max="11532" width="18.140625" customWidth="1"/>
    <col min="11534" max="11534" width="14.140625" bestFit="1" customWidth="1"/>
    <col min="11777" max="11777" width="2.5703125" customWidth="1"/>
    <col min="11778" max="11778" width="14.42578125" customWidth="1"/>
    <col min="11779" max="11780" width="13.42578125" customWidth="1"/>
    <col min="11781" max="11781" width="17.140625" customWidth="1"/>
    <col min="11782" max="11782" width="14.5703125" bestFit="1" customWidth="1"/>
    <col min="11783" max="11783" width="17.140625" bestFit="1" customWidth="1"/>
    <col min="11784" max="11784" width="18.42578125" bestFit="1" customWidth="1"/>
    <col min="11785" max="11785" width="12.85546875" bestFit="1" customWidth="1"/>
    <col min="11786" max="11786" width="16.5703125" customWidth="1"/>
    <col min="11787" max="11787" width="22.28515625" customWidth="1"/>
    <col min="11788" max="11788" width="18.140625" customWidth="1"/>
    <col min="11790" max="11790" width="14.140625" bestFit="1" customWidth="1"/>
    <col min="12033" max="12033" width="2.5703125" customWidth="1"/>
    <col min="12034" max="12034" width="14.42578125" customWidth="1"/>
    <col min="12035" max="12036" width="13.42578125" customWidth="1"/>
    <col min="12037" max="12037" width="17.140625" customWidth="1"/>
    <col min="12038" max="12038" width="14.5703125" bestFit="1" customWidth="1"/>
    <col min="12039" max="12039" width="17.140625" bestFit="1" customWidth="1"/>
    <col min="12040" max="12040" width="18.42578125" bestFit="1" customWidth="1"/>
    <col min="12041" max="12041" width="12.85546875" bestFit="1" customWidth="1"/>
    <col min="12042" max="12042" width="16.5703125" customWidth="1"/>
    <col min="12043" max="12043" width="22.28515625" customWidth="1"/>
    <col min="12044" max="12044" width="18.140625" customWidth="1"/>
    <col min="12046" max="12046" width="14.140625" bestFit="1" customWidth="1"/>
    <col min="12289" max="12289" width="2.5703125" customWidth="1"/>
    <col min="12290" max="12290" width="14.42578125" customWidth="1"/>
    <col min="12291" max="12292" width="13.42578125" customWidth="1"/>
    <col min="12293" max="12293" width="17.140625" customWidth="1"/>
    <col min="12294" max="12294" width="14.5703125" bestFit="1" customWidth="1"/>
    <col min="12295" max="12295" width="17.140625" bestFit="1" customWidth="1"/>
    <col min="12296" max="12296" width="18.42578125" bestFit="1" customWidth="1"/>
    <col min="12297" max="12297" width="12.85546875" bestFit="1" customWidth="1"/>
    <col min="12298" max="12298" width="16.5703125" customWidth="1"/>
    <col min="12299" max="12299" width="22.28515625" customWidth="1"/>
    <col min="12300" max="12300" width="18.140625" customWidth="1"/>
    <col min="12302" max="12302" width="14.140625" bestFit="1" customWidth="1"/>
    <col min="12545" max="12545" width="2.5703125" customWidth="1"/>
    <col min="12546" max="12546" width="14.42578125" customWidth="1"/>
    <col min="12547" max="12548" width="13.42578125" customWidth="1"/>
    <col min="12549" max="12549" width="17.140625" customWidth="1"/>
    <col min="12550" max="12550" width="14.5703125" bestFit="1" customWidth="1"/>
    <col min="12551" max="12551" width="17.140625" bestFit="1" customWidth="1"/>
    <col min="12552" max="12552" width="18.42578125" bestFit="1" customWidth="1"/>
    <col min="12553" max="12553" width="12.85546875" bestFit="1" customWidth="1"/>
    <col min="12554" max="12554" width="16.5703125" customWidth="1"/>
    <col min="12555" max="12555" width="22.28515625" customWidth="1"/>
    <col min="12556" max="12556" width="18.140625" customWidth="1"/>
    <col min="12558" max="12558" width="14.140625" bestFit="1" customWidth="1"/>
    <col min="12801" max="12801" width="2.5703125" customWidth="1"/>
    <col min="12802" max="12802" width="14.42578125" customWidth="1"/>
    <col min="12803" max="12804" width="13.42578125" customWidth="1"/>
    <col min="12805" max="12805" width="17.140625" customWidth="1"/>
    <col min="12806" max="12806" width="14.5703125" bestFit="1" customWidth="1"/>
    <col min="12807" max="12807" width="17.140625" bestFit="1" customWidth="1"/>
    <col min="12808" max="12808" width="18.42578125" bestFit="1" customWidth="1"/>
    <col min="12809" max="12809" width="12.85546875" bestFit="1" customWidth="1"/>
    <col min="12810" max="12810" width="16.5703125" customWidth="1"/>
    <col min="12811" max="12811" width="22.28515625" customWidth="1"/>
    <col min="12812" max="12812" width="18.140625" customWidth="1"/>
    <col min="12814" max="12814" width="14.140625" bestFit="1" customWidth="1"/>
    <col min="13057" max="13057" width="2.5703125" customWidth="1"/>
    <col min="13058" max="13058" width="14.42578125" customWidth="1"/>
    <col min="13059" max="13060" width="13.42578125" customWidth="1"/>
    <col min="13061" max="13061" width="17.140625" customWidth="1"/>
    <col min="13062" max="13062" width="14.5703125" bestFit="1" customWidth="1"/>
    <col min="13063" max="13063" width="17.140625" bestFit="1" customWidth="1"/>
    <col min="13064" max="13064" width="18.42578125" bestFit="1" customWidth="1"/>
    <col min="13065" max="13065" width="12.85546875" bestFit="1" customWidth="1"/>
    <col min="13066" max="13066" width="16.5703125" customWidth="1"/>
    <col min="13067" max="13067" width="22.28515625" customWidth="1"/>
    <col min="13068" max="13068" width="18.140625" customWidth="1"/>
    <col min="13070" max="13070" width="14.140625" bestFit="1" customWidth="1"/>
    <col min="13313" max="13313" width="2.5703125" customWidth="1"/>
    <col min="13314" max="13314" width="14.42578125" customWidth="1"/>
    <col min="13315" max="13316" width="13.42578125" customWidth="1"/>
    <col min="13317" max="13317" width="17.140625" customWidth="1"/>
    <col min="13318" max="13318" width="14.5703125" bestFit="1" customWidth="1"/>
    <col min="13319" max="13319" width="17.140625" bestFit="1" customWidth="1"/>
    <col min="13320" max="13320" width="18.42578125" bestFit="1" customWidth="1"/>
    <col min="13321" max="13321" width="12.85546875" bestFit="1" customWidth="1"/>
    <col min="13322" max="13322" width="16.5703125" customWidth="1"/>
    <col min="13323" max="13323" width="22.28515625" customWidth="1"/>
    <col min="13324" max="13324" width="18.140625" customWidth="1"/>
    <col min="13326" max="13326" width="14.140625" bestFit="1" customWidth="1"/>
    <col min="13569" max="13569" width="2.5703125" customWidth="1"/>
    <col min="13570" max="13570" width="14.42578125" customWidth="1"/>
    <col min="13571" max="13572" width="13.42578125" customWidth="1"/>
    <col min="13573" max="13573" width="17.140625" customWidth="1"/>
    <col min="13574" max="13574" width="14.5703125" bestFit="1" customWidth="1"/>
    <col min="13575" max="13575" width="17.140625" bestFit="1" customWidth="1"/>
    <col min="13576" max="13576" width="18.42578125" bestFit="1" customWidth="1"/>
    <col min="13577" max="13577" width="12.85546875" bestFit="1" customWidth="1"/>
    <col min="13578" max="13578" width="16.5703125" customWidth="1"/>
    <col min="13579" max="13579" width="22.28515625" customWidth="1"/>
    <col min="13580" max="13580" width="18.140625" customWidth="1"/>
    <col min="13582" max="13582" width="14.140625" bestFit="1" customWidth="1"/>
    <col min="13825" max="13825" width="2.5703125" customWidth="1"/>
    <col min="13826" max="13826" width="14.42578125" customWidth="1"/>
    <col min="13827" max="13828" width="13.42578125" customWidth="1"/>
    <col min="13829" max="13829" width="17.140625" customWidth="1"/>
    <col min="13830" max="13830" width="14.5703125" bestFit="1" customWidth="1"/>
    <col min="13831" max="13831" width="17.140625" bestFit="1" customWidth="1"/>
    <col min="13832" max="13832" width="18.42578125" bestFit="1" customWidth="1"/>
    <col min="13833" max="13833" width="12.85546875" bestFit="1" customWidth="1"/>
    <col min="13834" max="13834" width="16.5703125" customWidth="1"/>
    <col min="13835" max="13835" width="22.28515625" customWidth="1"/>
    <col min="13836" max="13836" width="18.140625" customWidth="1"/>
    <col min="13838" max="13838" width="14.140625" bestFit="1" customWidth="1"/>
    <col min="14081" max="14081" width="2.5703125" customWidth="1"/>
    <col min="14082" max="14082" width="14.42578125" customWidth="1"/>
    <col min="14083" max="14084" width="13.42578125" customWidth="1"/>
    <col min="14085" max="14085" width="17.140625" customWidth="1"/>
    <col min="14086" max="14086" width="14.5703125" bestFit="1" customWidth="1"/>
    <col min="14087" max="14087" width="17.140625" bestFit="1" customWidth="1"/>
    <col min="14088" max="14088" width="18.42578125" bestFit="1" customWidth="1"/>
    <col min="14089" max="14089" width="12.85546875" bestFit="1" customWidth="1"/>
    <col min="14090" max="14090" width="16.5703125" customWidth="1"/>
    <col min="14091" max="14091" width="22.28515625" customWidth="1"/>
    <col min="14092" max="14092" width="18.140625" customWidth="1"/>
    <col min="14094" max="14094" width="14.140625" bestFit="1" customWidth="1"/>
    <col min="14337" max="14337" width="2.5703125" customWidth="1"/>
    <col min="14338" max="14338" width="14.42578125" customWidth="1"/>
    <col min="14339" max="14340" width="13.42578125" customWidth="1"/>
    <col min="14341" max="14341" width="17.140625" customWidth="1"/>
    <col min="14342" max="14342" width="14.5703125" bestFit="1" customWidth="1"/>
    <col min="14343" max="14343" width="17.140625" bestFit="1" customWidth="1"/>
    <col min="14344" max="14344" width="18.42578125" bestFit="1" customWidth="1"/>
    <col min="14345" max="14345" width="12.85546875" bestFit="1" customWidth="1"/>
    <col min="14346" max="14346" width="16.5703125" customWidth="1"/>
    <col min="14347" max="14347" width="22.28515625" customWidth="1"/>
    <col min="14348" max="14348" width="18.140625" customWidth="1"/>
    <col min="14350" max="14350" width="14.140625" bestFit="1" customWidth="1"/>
    <col min="14593" max="14593" width="2.5703125" customWidth="1"/>
    <col min="14594" max="14594" width="14.42578125" customWidth="1"/>
    <col min="14595" max="14596" width="13.42578125" customWidth="1"/>
    <col min="14597" max="14597" width="17.140625" customWidth="1"/>
    <col min="14598" max="14598" width="14.5703125" bestFit="1" customWidth="1"/>
    <col min="14599" max="14599" width="17.140625" bestFit="1" customWidth="1"/>
    <col min="14600" max="14600" width="18.42578125" bestFit="1" customWidth="1"/>
    <col min="14601" max="14601" width="12.85546875" bestFit="1" customWidth="1"/>
    <col min="14602" max="14602" width="16.5703125" customWidth="1"/>
    <col min="14603" max="14603" width="22.28515625" customWidth="1"/>
    <col min="14604" max="14604" width="18.140625" customWidth="1"/>
    <col min="14606" max="14606" width="14.140625" bestFit="1" customWidth="1"/>
    <col min="14849" max="14849" width="2.5703125" customWidth="1"/>
    <col min="14850" max="14850" width="14.42578125" customWidth="1"/>
    <col min="14851" max="14852" width="13.42578125" customWidth="1"/>
    <col min="14853" max="14853" width="17.140625" customWidth="1"/>
    <col min="14854" max="14854" width="14.5703125" bestFit="1" customWidth="1"/>
    <col min="14855" max="14855" width="17.140625" bestFit="1" customWidth="1"/>
    <col min="14856" max="14856" width="18.42578125" bestFit="1" customWidth="1"/>
    <col min="14857" max="14857" width="12.85546875" bestFit="1" customWidth="1"/>
    <col min="14858" max="14858" width="16.5703125" customWidth="1"/>
    <col min="14859" max="14859" width="22.28515625" customWidth="1"/>
    <col min="14860" max="14860" width="18.140625" customWidth="1"/>
    <col min="14862" max="14862" width="14.140625" bestFit="1" customWidth="1"/>
    <col min="15105" max="15105" width="2.5703125" customWidth="1"/>
    <col min="15106" max="15106" width="14.42578125" customWidth="1"/>
    <col min="15107" max="15108" width="13.42578125" customWidth="1"/>
    <col min="15109" max="15109" width="17.140625" customWidth="1"/>
    <col min="15110" max="15110" width="14.5703125" bestFit="1" customWidth="1"/>
    <col min="15111" max="15111" width="17.140625" bestFit="1" customWidth="1"/>
    <col min="15112" max="15112" width="18.42578125" bestFit="1" customWidth="1"/>
    <col min="15113" max="15113" width="12.85546875" bestFit="1" customWidth="1"/>
    <col min="15114" max="15114" width="16.5703125" customWidth="1"/>
    <col min="15115" max="15115" width="22.28515625" customWidth="1"/>
    <col min="15116" max="15116" width="18.140625" customWidth="1"/>
    <col min="15118" max="15118" width="14.140625" bestFit="1" customWidth="1"/>
    <col min="15361" max="15361" width="2.5703125" customWidth="1"/>
    <col min="15362" max="15362" width="14.42578125" customWidth="1"/>
    <col min="15363" max="15364" width="13.42578125" customWidth="1"/>
    <col min="15365" max="15365" width="17.140625" customWidth="1"/>
    <col min="15366" max="15366" width="14.5703125" bestFit="1" customWidth="1"/>
    <col min="15367" max="15367" width="17.140625" bestFit="1" customWidth="1"/>
    <col min="15368" max="15368" width="18.42578125" bestFit="1" customWidth="1"/>
    <col min="15369" max="15369" width="12.85546875" bestFit="1" customWidth="1"/>
    <col min="15370" max="15370" width="16.5703125" customWidth="1"/>
    <col min="15371" max="15371" width="22.28515625" customWidth="1"/>
    <col min="15372" max="15372" width="18.140625" customWidth="1"/>
    <col min="15374" max="15374" width="14.140625" bestFit="1" customWidth="1"/>
    <col min="15617" max="15617" width="2.5703125" customWidth="1"/>
    <col min="15618" max="15618" width="14.42578125" customWidth="1"/>
    <col min="15619" max="15620" width="13.42578125" customWidth="1"/>
    <col min="15621" max="15621" width="17.140625" customWidth="1"/>
    <col min="15622" max="15622" width="14.5703125" bestFit="1" customWidth="1"/>
    <col min="15623" max="15623" width="17.140625" bestFit="1" customWidth="1"/>
    <col min="15624" max="15624" width="18.42578125" bestFit="1" customWidth="1"/>
    <col min="15625" max="15625" width="12.85546875" bestFit="1" customWidth="1"/>
    <col min="15626" max="15626" width="16.5703125" customWidth="1"/>
    <col min="15627" max="15627" width="22.28515625" customWidth="1"/>
    <col min="15628" max="15628" width="18.140625" customWidth="1"/>
    <col min="15630" max="15630" width="14.140625" bestFit="1" customWidth="1"/>
    <col min="15873" max="15873" width="2.5703125" customWidth="1"/>
    <col min="15874" max="15874" width="14.42578125" customWidth="1"/>
    <col min="15875" max="15876" width="13.42578125" customWidth="1"/>
    <col min="15877" max="15877" width="17.140625" customWidth="1"/>
    <col min="15878" max="15878" width="14.5703125" bestFit="1" customWidth="1"/>
    <col min="15879" max="15879" width="17.140625" bestFit="1" customWidth="1"/>
    <col min="15880" max="15880" width="18.42578125" bestFit="1" customWidth="1"/>
    <col min="15881" max="15881" width="12.85546875" bestFit="1" customWidth="1"/>
    <col min="15882" max="15882" width="16.5703125" customWidth="1"/>
    <col min="15883" max="15883" width="22.28515625" customWidth="1"/>
    <col min="15884" max="15884" width="18.140625" customWidth="1"/>
    <col min="15886" max="15886" width="14.140625" bestFit="1" customWidth="1"/>
    <col min="16129" max="16129" width="2.5703125" customWidth="1"/>
    <col min="16130" max="16130" width="14.42578125" customWidth="1"/>
    <col min="16131" max="16132" width="13.42578125" customWidth="1"/>
    <col min="16133" max="16133" width="17.140625" customWidth="1"/>
    <col min="16134" max="16134" width="14.5703125" bestFit="1" customWidth="1"/>
    <col min="16135" max="16135" width="17.140625" bestFit="1" customWidth="1"/>
    <col min="16136" max="16136" width="18.42578125" bestFit="1" customWidth="1"/>
    <col min="16137" max="16137" width="12.85546875" bestFit="1" customWidth="1"/>
    <col min="16138" max="16138" width="16.5703125" customWidth="1"/>
    <col min="16139" max="16139" width="22.28515625" customWidth="1"/>
    <col min="16140" max="16140" width="18.140625" customWidth="1"/>
    <col min="16142" max="16142" width="14.140625" bestFit="1" customWidth="1"/>
  </cols>
  <sheetData>
    <row r="1" spans="2:14" ht="20.2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2:14" ht="20.25" x14ac:dyDescent="0.3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4" spans="2:14" ht="72" x14ac:dyDescent="0.25">
      <c r="B4" s="4" t="s">
        <v>2</v>
      </c>
      <c r="C4" s="4" t="s">
        <v>3</v>
      </c>
      <c r="D4" s="5" t="s">
        <v>4</v>
      </c>
      <c r="E4" s="6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6" t="s">
        <v>10</v>
      </c>
      <c r="K4" s="6" t="s">
        <v>11</v>
      </c>
      <c r="L4" s="2"/>
    </row>
    <row r="5" spans="2:14" ht="23.25" customHeight="1" x14ac:dyDescent="0.25">
      <c r="B5" s="7" t="s">
        <v>12</v>
      </c>
      <c r="C5" s="8">
        <f>+'[1]Inf. Mansual Por Ditrib.'!C118</f>
        <v>2368</v>
      </c>
      <c r="D5" s="8">
        <v>2914</v>
      </c>
      <c r="E5" s="8">
        <f>+D5+C5</f>
        <v>5282</v>
      </c>
      <c r="F5" s="8">
        <f>+'[1]Inf. Mansual Por Ditrib.'!D118</f>
        <v>742</v>
      </c>
      <c r="G5" s="8">
        <f>+'[1]Inf. Mansual Por Ditrib.'!E118</f>
        <v>2090</v>
      </c>
      <c r="H5" s="8">
        <f>+'[1]Inf. Mansual Por Ditrib.'!F118</f>
        <v>2832</v>
      </c>
      <c r="I5" s="8">
        <f>+'[1]Inf. Mansual Por Ditrib.'!G118</f>
        <v>2057</v>
      </c>
      <c r="J5" s="9">
        <f>+H5/E5</f>
        <v>0.53616054524801215</v>
      </c>
      <c r="K5" s="10">
        <f>+'[1]Inf. Mansual Por Ditrib.'!H118</f>
        <v>7033375</v>
      </c>
      <c r="L5" s="2"/>
      <c r="M5" s="2"/>
    </row>
    <row r="6" spans="2:14" ht="22.5" customHeight="1" x14ac:dyDescent="0.25">
      <c r="B6" s="11" t="s">
        <v>13</v>
      </c>
      <c r="C6" s="12">
        <f>SUM(C5:C5)</f>
        <v>2368</v>
      </c>
      <c r="D6" s="12">
        <v>2057</v>
      </c>
      <c r="E6" s="12">
        <v>5618</v>
      </c>
      <c r="F6" s="12">
        <f>SUM(F5:F5)</f>
        <v>742</v>
      </c>
      <c r="G6" s="12">
        <f>SUM(G5:G5)</f>
        <v>2090</v>
      </c>
      <c r="H6" s="12">
        <f>SUM(H5:H5)</f>
        <v>2832</v>
      </c>
      <c r="I6" s="12">
        <v>2057</v>
      </c>
      <c r="J6" s="13">
        <v>0.54</v>
      </c>
      <c r="K6" s="14">
        <f>SUM(K5:K5)</f>
        <v>7033375</v>
      </c>
      <c r="L6" s="2"/>
      <c r="M6" s="2"/>
      <c r="N6" s="2"/>
    </row>
    <row r="7" spans="2:14" ht="15.75" x14ac:dyDescent="0.25">
      <c r="B7" s="15"/>
      <c r="C7" s="16"/>
      <c r="D7" s="16"/>
      <c r="E7" s="16"/>
      <c r="F7" s="16"/>
      <c r="G7" s="16"/>
      <c r="H7" s="16"/>
      <c r="I7" s="16"/>
      <c r="J7" s="17"/>
      <c r="K7" s="16"/>
    </row>
    <row r="8" spans="2:14" ht="15.75" x14ac:dyDescent="0.25">
      <c r="B8" s="15"/>
      <c r="C8" s="18"/>
      <c r="D8" s="18"/>
      <c r="E8" s="18"/>
      <c r="F8" s="16"/>
      <c r="G8" s="16"/>
      <c r="H8" s="16"/>
      <c r="I8" s="16"/>
      <c r="J8" s="16"/>
      <c r="K8" s="16"/>
    </row>
    <row r="9" spans="2:14" x14ac:dyDescent="0.25">
      <c r="N9" s="19"/>
    </row>
    <row r="10" spans="2:14" x14ac:dyDescent="0.25">
      <c r="E10" s="2"/>
      <c r="N10" s="19"/>
    </row>
    <row r="11" spans="2:14" x14ac:dyDescent="0.25">
      <c r="N11" s="20"/>
    </row>
    <row r="31" spans="2:4" x14ac:dyDescent="0.25">
      <c r="B31" s="21" t="s">
        <v>14</v>
      </c>
      <c r="C31" s="21"/>
      <c r="D31" s="21"/>
    </row>
  </sheetData>
  <mergeCells count="2">
    <mergeCell ref="B1:K1"/>
    <mergeCell ref="B2:K2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0"/>
  <sheetViews>
    <sheetView workbookViewId="0">
      <selection activeCell="H4" sqref="H4"/>
    </sheetView>
  </sheetViews>
  <sheetFormatPr baseColWidth="10" defaultRowHeight="15" x14ac:dyDescent="0.25"/>
  <cols>
    <col min="1" max="1" width="1.7109375" customWidth="1"/>
    <col min="2" max="2" width="12" customWidth="1"/>
    <col min="3" max="3" width="10.5703125" bestFit="1" customWidth="1"/>
    <col min="4" max="4" width="12.140625" style="25" bestFit="1" customWidth="1"/>
    <col min="5" max="5" width="14.42578125" style="26" bestFit="1" customWidth="1"/>
    <col min="6" max="6" width="13.42578125" style="26" customWidth="1"/>
    <col min="7" max="7" width="11" style="25" customWidth="1"/>
    <col min="8" max="8" width="16.5703125" style="26" customWidth="1"/>
    <col min="9" max="9" width="3.85546875" customWidth="1"/>
    <col min="257" max="257" width="1.7109375" customWidth="1"/>
    <col min="258" max="258" width="12" customWidth="1"/>
    <col min="259" max="259" width="10.5703125" bestFit="1" customWidth="1"/>
    <col min="260" max="260" width="12.140625" bestFit="1" customWidth="1"/>
    <col min="261" max="261" width="14.42578125" bestFit="1" customWidth="1"/>
    <col min="262" max="262" width="13.42578125" customWidth="1"/>
    <col min="263" max="263" width="11" customWidth="1"/>
    <col min="264" max="264" width="16.5703125" customWidth="1"/>
    <col min="265" max="265" width="3.85546875" customWidth="1"/>
    <col min="513" max="513" width="1.7109375" customWidth="1"/>
    <col min="514" max="514" width="12" customWidth="1"/>
    <col min="515" max="515" width="10.5703125" bestFit="1" customWidth="1"/>
    <col min="516" max="516" width="12.140625" bestFit="1" customWidth="1"/>
    <col min="517" max="517" width="14.42578125" bestFit="1" customWidth="1"/>
    <col min="518" max="518" width="13.42578125" customWidth="1"/>
    <col min="519" max="519" width="11" customWidth="1"/>
    <col min="520" max="520" width="16.5703125" customWidth="1"/>
    <col min="521" max="521" width="3.85546875" customWidth="1"/>
    <col min="769" max="769" width="1.7109375" customWidth="1"/>
    <col min="770" max="770" width="12" customWidth="1"/>
    <col min="771" max="771" width="10.5703125" bestFit="1" customWidth="1"/>
    <col min="772" max="772" width="12.140625" bestFit="1" customWidth="1"/>
    <col min="773" max="773" width="14.42578125" bestFit="1" customWidth="1"/>
    <col min="774" max="774" width="13.42578125" customWidth="1"/>
    <col min="775" max="775" width="11" customWidth="1"/>
    <col min="776" max="776" width="16.5703125" customWidth="1"/>
    <col min="777" max="777" width="3.85546875" customWidth="1"/>
    <col min="1025" max="1025" width="1.7109375" customWidth="1"/>
    <col min="1026" max="1026" width="12" customWidth="1"/>
    <col min="1027" max="1027" width="10.5703125" bestFit="1" customWidth="1"/>
    <col min="1028" max="1028" width="12.140625" bestFit="1" customWidth="1"/>
    <col min="1029" max="1029" width="14.42578125" bestFit="1" customWidth="1"/>
    <col min="1030" max="1030" width="13.42578125" customWidth="1"/>
    <col min="1031" max="1031" width="11" customWidth="1"/>
    <col min="1032" max="1032" width="16.5703125" customWidth="1"/>
    <col min="1033" max="1033" width="3.85546875" customWidth="1"/>
    <col min="1281" max="1281" width="1.7109375" customWidth="1"/>
    <col min="1282" max="1282" width="12" customWidth="1"/>
    <col min="1283" max="1283" width="10.5703125" bestFit="1" customWidth="1"/>
    <col min="1284" max="1284" width="12.140625" bestFit="1" customWidth="1"/>
    <col min="1285" max="1285" width="14.42578125" bestFit="1" customWidth="1"/>
    <col min="1286" max="1286" width="13.42578125" customWidth="1"/>
    <col min="1287" max="1287" width="11" customWidth="1"/>
    <col min="1288" max="1288" width="16.5703125" customWidth="1"/>
    <col min="1289" max="1289" width="3.85546875" customWidth="1"/>
    <col min="1537" max="1537" width="1.7109375" customWidth="1"/>
    <col min="1538" max="1538" width="12" customWidth="1"/>
    <col min="1539" max="1539" width="10.5703125" bestFit="1" customWidth="1"/>
    <col min="1540" max="1540" width="12.140625" bestFit="1" customWidth="1"/>
    <col min="1541" max="1541" width="14.42578125" bestFit="1" customWidth="1"/>
    <col min="1542" max="1542" width="13.42578125" customWidth="1"/>
    <col min="1543" max="1543" width="11" customWidth="1"/>
    <col min="1544" max="1544" width="16.5703125" customWidth="1"/>
    <col min="1545" max="1545" width="3.85546875" customWidth="1"/>
    <col min="1793" max="1793" width="1.7109375" customWidth="1"/>
    <col min="1794" max="1794" width="12" customWidth="1"/>
    <col min="1795" max="1795" width="10.5703125" bestFit="1" customWidth="1"/>
    <col min="1796" max="1796" width="12.140625" bestFit="1" customWidth="1"/>
    <col min="1797" max="1797" width="14.42578125" bestFit="1" customWidth="1"/>
    <col min="1798" max="1798" width="13.42578125" customWidth="1"/>
    <col min="1799" max="1799" width="11" customWidth="1"/>
    <col min="1800" max="1800" width="16.5703125" customWidth="1"/>
    <col min="1801" max="1801" width="3.85546875" customWidth="1"/>
    <col min="2049" max="2049" width="1.7109375" customWidth="1"/>
    <col min="2050" max="2050" width="12" customWidth="1"/>
    <col min="2051" max="2051" width="10.5703125" bestFit="1" customWidth="1"/>
    <col min="2052" max="2052" width="12.140625" bestFit="1" customWidth="1"/>
    <col min="2053" max="2053" width="14.42578125" bestFit="1" customWidth="1"/>
    <col min="2054" max="2054" width="13.42578125" customWidth="1"/>
    <col min="2055" max="2055" width="11" customWidth="1"/>
    <col min="2056" max="2056" width="16.5703125" customWidth="1"/>
    <col min="2057" max="2057" width="3.85546875" customWidth="1"/>
    <col min="2305" max="2305" width="1.7109375" customWidth="1"/>
    <col min="2306" max="2306" width="12" customWidth="1"/>
    <col min="2307" max="2307" width="10.5703125" bestFit="1" customWidth="1"/>
    <col min="2308" max="2308" width="12.140625" bestFit="1" customWidth="1"/>
    <col min="2309" max="2309" width="14.42578125" bestFit="1" customWidth="1"/>
    <col min="2310" max="2310" width="13.42578125" customWidth="1"/>
    <col min="2311" max="2311" width="11" customWidth="1"/>
    <col min="2312" max="2312" width="16.5703125" customWidth="1"/>
    <col min="2313" max="2313" width="3.85546875" customWidth="1"/>
    <col min="2561" max="2561" width="1.7109375" customWidth="1"/>
    <col min="2562" max="2562" width="12" customWidth="1"/>
    <col min="2563" max="2563" width="10.5703125" bestFit="1" customWidth="1"/>
    <col min="2564" max="2564" width="12.140625" bestFit="1" customWidth="1"/>
    <col min="2565" max="2565" width="14.42578125" bestFit="1" customWidth="1"/>
    <col min="2566" max="2566" width="13.42578125" customWidth="1"/>
    <col min="2567" max="2567" width="11" customWidth="1"/>
    <col min="2568" max="2568" width="16.5703125" customWidth="1"/>
    <col min="2569" max="2569" width="3.85546875" customWidth="1"/>
    <col min="2817" max="2817" width="1.7109375" customWidth="1"/>
    <col min="2818" max="2818" width="12" customWidth="1"/>
    <col min="2819" max="2819" width="10.5703125" bestFit="1" customWidth="1"/>
    <col min="2820" max="2820" width="12.140625" bestFit="1" customWidth="1"/>
    <col min="2821" max="2821" width="14.42578125" bestFit="1" customWidth="1"/>
    <col min="2822" max="2822" width="13.42578125" customWidth="1"/>
    <col min="2823" max="2823" width="11" customWidth="1"/>
    <col min="2824" max="2824" width="16.5703125" customWidth="1"/>
    <col min="2825" max="2825" width="3.85546875" customWidth="1"/>
    <col min="3073" max="3073" width="1.7109375" customWidth="1"/>
    <col min="3074" max="3074" width="12" customWidth="1"/>
    <col min="3075" max="3075" width="10.5703125" bestFit="1" customWidth="1"/>
    <col min="3076" max="3076" width="12.140625" bestFit="1" customWidth="1"/>
    <col min="3077" max="3077" width="14.42578125" bestFit="1" customWidth="1"/>
    <col min="3078" max="3078" width="13.42578125" customWidth="1"/>
    <col min="3079" max="3079" width="11" customWidth="1"/>
    <col min="3080" max="3080" width="16.5703125" customWidth="1"/>
    <col min="3081" max="3081" width="3.85546875" customWidth="1"/>
    <col min="3329" max="3329" width="1.7109375" customWidth="1"/>
    <col min="3330" max="3330" width="12" customWidth="1"/>
    <col min="3331" max="3331" width="10.5703125" bestFit="1" customWidth="1"/>
    <col min="3332" max="3332" width="12.140625" bestFit="1" customWidth="1"/>
    <col min="3333" max="3333" width="14.42578125" bestFit="1" customWidth="1"/>
    <col min="3334" max="3334" width="13.42578125" customWidth="1"/>
    <col min="3335" max="3335" width="11" customWidth="1"/>
    <col min="3336" max="3336" width="16.5703125" customWidth="1"/>
    <col min="3337" max="3337" width="3.85546875" customWidth="1"/>
    <col min="3585" max="3585" width="1.7109375" customWidth="1"/>
    <col min="3586" max="3586" width="12" customWidth="1"/>
    <col min="3587" max="3587" width="10.5703125" bestFit="1" customWidth="1"/>
    <col min="3588" max="3588" width="12.140625" bestFit="1" customWidth="1"/>
    <col min="3589" max="3589" width="14.42578125" bestFit="1" customWidth="1"/>
    <col min="3590" max="3590" width="13.42578125" customWidth="1"/>
    <col min="3591" max="3591" width="11" customWidth="1"/>
    <col min="3592" max="3592" width="16.5703125" customWidth="1"/>
    <col min="3593" max="3593" width="3.85546875" customWidth="1"/>
    <col min="3841" max="3841" width="1.7109375" customWidth="1"/>
    <col min="3842" max="3842" width="12" customWidth="1"/>
    <col min="3843" max="3843" width="10.5703125" bestFit="1" customWidth="1"/>
    <col min="3844" max="3844" width="12.140625" bestFit="1" customWidth="1"/>
    <col min="3845" max="3845" width="14.42578125" bestFit="1" customWidth="1"/>
    <col min="3846" max="3846" width="13.42578125" customWidth="1"/>
    <col min="3847" max="3847" width="11" customWidth="1"/>
    <col min="3848" max="3848" width="16.5703125" customWidth="1"/>
    <col min="3849" max="3849" width="3.85546875" customWidth="1"/>
    <col min="4097" max="4097" width="1.7109375" customWidth="1"/>
    <col min="4098" max="4098" width="12" customWidth="1"/>
    <col min="4099" max="4099" width="10.5703125" bestFit="1" customWidth="1"/>
    <col min="4100" max="4100" width="12.140625" bestFit="1" customWidth="1"/>
    <col min="4101" max="4101" width="14.42578125" bestFit="1" customWidth="1"/>
    <col min="4102" max="4102" width="13.42578125" customWidth="1"/>
    <col min="4103" max="4103" width="11" customWidth="1"/>
    <col min="4104" max="4104" width="16.5703125" customWidth="1"/>
    <col min="4105" max="4105" width="3.85546875" customWidth="1"/>
    <col min="4353" max="4353" width="1.7109375" customWidth="1"/>
    <col min="4354" max="4354" width="12" customWidth="1"/>
    <col min="4355" max="4355" width="10.5703125" bestFit="1" customWidth="1"/>
    <col min="4356" max="4356" width="12.140625" bestFit="1" customWidth="1"/>
    <col min="4357" max="4357" width="14.42578125" bestFit="1" customWidth="1"/>
    <col min="4358" max="4358" width="13.42578125" customWidth="1"/>
    <col min="4359" max="4359" width="11" customWidth="1"/>
    <col min="4360" max="4360" width="16.5703125" customWidth="1"/>
    <col min="4361" max="4361" width="3.85546875" customWidth="1"/>
    <col min="4609" max="4609" width="1.7109375" customWidth="1"/>
    <col min="4610" max="4610" width="12" customWidth="1"/>
    <col min="4611" max="4611" width="10.5703125" bestFit="1" customWidth="1"/>
    <col min="4612" max="4612" width="12.140625" bestFit="1" customWidth="1"/>
    <col min="4613" max="4613" width="14.42578125" bestFit="1" customWidth="1"/>
    <col min="4614" max="4614" width="13.42578125" customWidth="1"/>
    <col min="4615" max="4615" width="11" customWidth="1"/>
    <col min="4616" max="4616" width="16.5703125" customWidth="1"/>
    <col min="4617" max="4617" width="3.85546875" customWidth="1"/>
    <col min="4865" max="4865" width="1.7109375" customWidth="1"/>
    <col min="4866" max="4866" width="12" customWidth="1"/>
    <col min="4867" max="4867" width="10.5703125" bestFit="1" customWidth="1"/>
    <col min="4868" max="4868" width="12.140625" bestFit="1" customWidth="1"/>
    <col min="4869" max="4869" width="14.42578125" bestFit="1" customWidth="1"/>
    <col min="4870" max="4870" width="13.42578125" customWidth="1"/>
    <col min="4871" max="4871" width="11" customWidth="1"/>
    <col min="4872" max="4872" width="16.5703125" customWidth="1"/>
    <col min="4873" max="4873" width="3.85546875" customWidth="1"/>
    <col min="5121" max="5121" width="1.7109375" customWidth="1"/>
    <col min="5122" max="5122" width="12" customWidth="1"/>
    <col min="5123" max="5123" width="10.5703125" bestFit="1" customWidth="1"/>
    <col min="5124" max="5124" width="12.140625" bestFit="1" customWidth="1"/>
    <col min="5125" max="5125" width="14.42578125" bestFit="1" customWidth="1"/>
    <col min="5126" max="5126" width="13.42578125" customWidth="1"/>
    <col min="5127" max="5127" width="11" customWidth="1"/>
    <col min="5128" max="5128" width="16.5703125" customWidth="1"/>
    <col min="5129" max="5129" width="3.85546875" customWidth="1"/>
    <col min="5377" max="5377" width="1.7109375" customWidth="1"/>
    <col min="5378" max="5378" width="12" customWidth="1"/>
    <col min="5379" max="5379" width="10.5703125" bestFit="1" customWidth="1"/>
    <col min="5380" max="5380" width="12.140625" bestFit="1" customWidth="1"/>
    <col min="5381" max="5381" width="14.42578125" bestFit="1" customWidth="1"/>
    <col min="5382" max="5382" width="13.42578125" customWidth="1"/>
    <col min="5383" max="5383" width="11" customWidth="1"/>
    <col min="5384" max="5384" width="16.5703125" customWidth="1"/>
    <col min="5385" max="5385" width="3.85546875" customWidth="1"/>
    <col min="5633" max="5633" width="1.7109375" customWidth="1"/>
    <col min="5634" max="5634" width="12" customWidth="1"/>
    <col min="5635" max="5635" width="10.5703125" bestFit="1" customWidth="1"/>
    <col min="5636" max="5636" width="12.140625" bestFit="1" customWidth="1"/>
    <col min="5637" max="5637" width="14.42578125" bestFit="1" customWidth="1"/>
    <col min="5638" max="5638" width="13.42578125" customWidth="1"/>
    <col min="5639" max="5639" width="11" customWidth="1"/>
    <col min="5640" max="5640" width="16.5703125" customWidth="1"/>
    <col min="5641" max="5641" width="3.85546875" customWidth="1"/>
    <col min="5889" max="5889" width="1.7109375" customWidth="1"/>
    <col min="5890" max="5890" width="12" customWidth="1"/>
    <col min="5891" max="5891" width="10.5703125" bestFit="1" customWidth="1"/>
    <col min="5892" max="5892" width="12.140625" bestFit="1" customWidth="1"/>
    <col min="5893" max="5893" width="14.42578125" bestFit="1" customWidth="1"/>
    <col min="5894" max="5894" width="13.42578125" customWidth="1"/>
    <col min="5895" max="5895" width="11" customWidth="1"/>
    <col min="5896" max="5896" width="16.5703125" customWidth="1"/>
    <col min="5897" max="5897" width="3.85546875" customWidth="1"/>
    <col min="6145" max="6145" width="1.7109375" customWidth="1"/>
    <col min="6146" max="6146" width="12" customWidth="1"/>
    <col min="6147" max="6147" width="10.5703125" bestFit="1" customWidth="1"/>
    <col min="6148" max="6148" width="12.140625" bestFit="1" customWidth="1"/>
    <col min="6149" max="6149" width="14.42578125" bestFit="1" customWidth="1"/>
    <col min="6150" max="6150" width="13.42578125" customWidth="1"/>
    <col min="6151" max="6151" width="11" customWidth="1"/>
    <col min="6152" max="6152" width="16.5703125" customWidth="1"/>
    <col min="6153" max="6153" width="3.85546875" customWidth="1"/>
    <col min="6401" max="6401" width="1.7109375" customWidth="1"/>
    <col min="6402" max="6402" width="12" customWidth="1"/>
    <col min="6403" max="6403" width="10.5703125" bestFit="1" customWidth="1"/>
    <col min="6404" max="6404" width="12.140625" bestFit="1" customWidth="1"/>
    <col min="6405" max="6405" width="14.42578125" bestFit="1" customWidth="1"/>
    <col min="6406" max="6406" width="13.42578125" customWidth="1"/>
    <col min="6407" max="6407" width="11" customWidth="1"/>
    <col min="6408" max="6408" width="16.5703125" customWidth="1"/>
    <col min="6409" max="6409" width="3.85546875" customWidth="1"/>
    <col min="6657" max="6657" width="1.7109375" customWidth="1"/>
    <col min="6658" max="6658" width="12" customWidth="1"/>
    <col min="6659" max="6659" width="10.5703125" bestFit="1" customWidth="1"/>
    <col min="6660" max="6660" width="12.140625" bestFit="1" customWidth="1"/>
    <col min="6661" max="6661" width="14.42578125" bestFit="1" customWidth="1"/>
    <col min="6662" max="6662" width="13.42578125" customWidth="1"/>
    <col min="6663" max="6663" width="11" customWidth="1"/>
    <col min="6664" max="6664" width="16.5703125" customWidth="1"/>
    <col min="6665" max="6665" width="3.85546875" customWidth="1"/>
    <col min="6913" max="6913" width="1.7109375" customWidth="1"/>
    <col min="6914" max="6914" width="12" customWidth="1"/>
    <col min="6915" max="6915" width="10.5703125" bestFit="1" customWidth="1"/>
    <col min="6916" max="6916" width="12.140625" bestFit="1" customWidth="1"/>
    <col min="6917" max="6917" width="14.42578125" bestFit="1" customWidth="1"/>
    <col min="6918" max="6918" width="13.42578125" customWidth="1"/>
    <col min="6919" max="6919" width="11" customWidth="1"/>
    <col min="6920" max="6920" width="16.5703125" customWidth="1"/>
    <col min="6921" max="6921" width="3.85546875" customWidth="1"/>
    <col min="7169" max="7169" width="1.7109375" customWidth="1"/>
    <col min="7170" max="7170" width="12" customWidth="1"/>
    <col min="7171" max="7171" width="10.5703125" bestFit="1" customWidth="1"/>
    <col min="7172" max="7172" width="12.140625" bestFit="1" customWidth="1"/>
    <col min="7173" max="7173" width="14.42578125" bestFit="1" customWidth="1"/>
    <col min="7174" max="7174" width="13.42578125" customWidth="1"/>
    <col min="7175" max="7175" width="11" customWidth="1"/>
    <col min="7176" max="7176" width="16.5703125" customWidth="1"/>
    <col min="7177" max="7177" width="3.85546875" customWidth="1"/>
    <col min="7425" max="7425" width="1.7109375" customWidth="1"/>
    <col min="7426" max="7426" width="12" customWidth="1"/>
    <col min="7427" max="7427" width="10.5703125" bestFit="1" customWidth="1"/>
    <col min="7428" max="7428" width="12.140625" bestFit="1" customWidth="1"/>
    <col min="7429" max="7429" width="14.42578125" bestFit="1" customWidth="1"/>
    <col min="7430" max="7430" width="13.42578125" customWidth="1"/>
    <col min="7431" max="7431" width="11" customWidth="1"/>
    <col min="7432" max="7432" width="16.5703125" customWidth="1"/>
    <col min="7433" max="7433" width="3.85546875" customWidth="1"/>
    <col min="7681" max="7681" width="1.7109375" customWidth="1"/>
    <col min="7682" max="7682" width="12" customWidth="1"/>
    <col min="7683" max="7683" width="10.5703125" bestFit="1" customWidth="1"/>
    <col min="7684" max="7684" width="12.140625" bestFit="1" customWidth="1"/>
    <col min="7685" max="7685" width="14.42578125" bestFit="1" customWidth="1"/>
    <col min="7686" max="7686" width="13.42578125" customWidth="1"/>
    <col min="7687" max="7687" width="11" customWidth="1"/>
    <col min="7688" max="7688" width="16.5703125" customWidth="1"/>
    <col min="7689" max="7689" width="3.85546875" customWidth="1"/>
    <col min="7937" max="7937" width="1.7109375" customWidth="1"/>
    <col min="7938" max="7938" width="12" customWidth="1"/>
    <col min="7939" max="7939" width="10.5703125" bestFit="1" customWidth="1"/>
    <col min="7940" max="7940" width="12.140625" bestFit="1" customWidth="1"/>
    <col min="7941" max="7941" width="14.42578125" bestFit="1" customWidth="1"/>
    <col min="7942" max="7942" width="13.42578125" customWidth="1"/>
    <col min="7943" max="7943" width="11" customWidth="1"/>
    <col min="7944" max="7944" width="16.5703125" customWidth="1"/>
    <col min="7945" max="7945" width="3.85546875" customWidth="1"/>
    <col min="8193" max="8193" width="1.7109375" customWidth="1"/>
    <col min="8194" max="8194" width="12" customWidth="1"/>
    <col min="8195" max="8195" width="10.5703125" bestFit="1" customWidth="1"/>
    <col min="8196" max="8196" width="12.140625" bestFit="1" customWidth="1"/>
    <col min="8197" max="8197" width="14.42578125" bestFit="1" customWidth="1"/>
    <col min="8198" max="8198" width="13.42578125" customWidth="1"/>
    <col min="8199" max="8199" width="11" customWidth="1"/>
    <col min="8200" max="8200" width="16.5703125" customWidth="1"/>
    <col min="8201" max="8201" width="3.85546875" customWidth="1"/>
    <col min="8449" max="8449" width="1.7109375" customWidth="1"/>
    <col min="8450" max="8450" width="12" customWidth="1"/>
    <col min="8451" max="8451" width="10.5703125" bestFit="1" customWidth="1"/>
    <col min="8452" max="8452" width="12.140625" bestFit="1" customWidth="1"/>
    <col min="8453" max="8453" width="14.42578125" bestFit="1" customWidth="1"/>
    <col min="8454" max="8454" width="13.42578125" customWidth="1"/>
    <col min="8455" max="8455" width="11" customWidth="1"/>
    <col min="8456" max="8456" width="16.5703125" customWidth="1"/>
    <col min="8457" max="8457" width="3.85546875" customWidth="1"/>
    <col min="8705" max="8705" width="1.7109375" customWidth="1"/>
    <col min="8706" max="8706" width="12" customWidth="1"/>
    <col min="8707" max="8707" width="10.5703125" bestFit="1" customWidth="1"/>
    <col min="8708" max="8708" width="12.140625" bestFit="1" customWidth="1"/>
    <col min="8709" max="8709" width="14.42578125" bestFit="1" customWidth="1"/>
    <col min="8710" max="8710" width="13.42578125" customWidth="1"/>
    <col min="8711" max="8711" width="11" customWidth="1"/>
    <col min="8712" max="8712" width="16.5703125" customWidth="1"/>
    <col min="8713" max="8713" width="3.85546875" customWidth="1"/>
    <col min="8961" max="8961" width="1.7109375" customWidth="1"/>
    <col min="8962" max="8962" width="12" customWidth="1"/>
    <col min="8963" max="8963" width="10.5703125" bestFit="1" customWidth="1"/>
    <col min="8964" max="8964" width="12.140625" bestFit="1" customWidth="1"/>
    <col min="8965" max="8965" width="14.42578125" bestFit="1" customWidth="1"/>
    <col min="8966" max="8966" width="13.42578125" customWidth="1"/>
    <col min="8967" max="8967" width="11" customWidth="1"/>
    <col min="8968" max="8968" width="16.5703125" customWidth="1"/>
    <col min="8969" max="8969" width="3.85546875" customWidth="1"/>
    <col min="9217" max="9217" width="1.7109375" customWidth="1"/>
    <col min="9218" max="9218" width="12" customWidth="1"/>
    <col min="9219" max="9219" width="10.5703125" bestFit="1" customWidth="1"/>
    <col min="9220" max="9220" width="12.140625" bestFit="1" customWidth="1"/>
    <col min="9221" max="9221" width="14.42578125" bestFit="1" customWidth="1"/>
    <col min="9222" max="9222" width="13.42578125" customWidth="1"/>
    <col min="9223" max="9223" width="11" customWidth="1"/>
    <col min="9224" max="9224" width="16.5703125" customWidth="1"/>
    <col min="9225" max="9225" width="3.85546875" customWidth="1"/>
    <col min="9473" max="9473" width="1.7109375" customWidth="1"/>
    <col min="9474" max="9474" width="12" customWidth="1"/>
    <col min="9475" max="9475" width="10.5703125" bestFit="1" customWidth="1"/>
    <col min="9476" max="9476" width="12.140625" bestFit="1" customWidth="1"/>
    <col min="9477" max="9477" width="14.42578125" bestFit="1" customWidth="1"/>
    <col min="9478" max="9478" width="13.42578125" customWidth="1"/>
    <col min="9479" max="9479" width="11" customWidth="1"/>
    <col min="9480" max="9480" width="16.5703125" customWidth="1"/>
    <col min="9481" max="9481" width="3.85546875" customWidth="1"/>
    <col min="9729" max="9729" width="1.7109375" customWidth="1"/>
    <col min="9730" max="9730" width="12" customWidth="1"/>
    <col min="9731" max="9731" width="10.5703125" bestFit="1" customWidth="1"/>
    <col min="9732" max="9732" width="12.140625" bestFit="1" customWidth="1"/>
    <col min="9733" max="9733" width="14.42578125" bestFit="1" customWidth="1"/>
    <col min="9734" max="9734" width="13.42578125" customWidth="1"/>
    <col min="9735" max="9735" width="11" customWidth="1"/>
    <col min="9736" max="9736" width="16.5703125" customWidth="1"/>
    <col min="9737" max="9737" width="3.85546875" customWidth="1"/>
    <col min="9985" max="9985" width="1.7109375" customWidth="1"/>
    <col min="9986" max="9986" width="12" customWidth="1"/>
    <col min="9987" max="9987" width="10.5703125" bestFit="1" customWidth="1"/>
    <col min="9988" max="9988" width="12.140625" bestFit="1" customWidth="1"/>
    <col min="9989" max="9989" width="14.42578125" bestFit="1" customWidth="1"/>
    <col min="9990" max="9990" width="13.42578125" customWidth="1"/>
    <col min="9991" max="9991" width="11" customWidth="1"/>
    <col min="9992" max="9992" width="16.5703125" customWidth="1"/>
    <col min="9993" max="9993" width="3.85546875" customWidth="1"/>
    <col min="10241" max="10241" width="1.7109375" customWidth="1"/>
    <col min="10242" max="10242" width="12" customWidth="1"/>
    <col min="10243" max="10243" width="10.5703125" bestFit="1" customWidth="1"/>
    <col min="10244" max="10244" width="12.140625" bestFit="1" customWidth="1"/>
    <col min="10245" max="10245" width="14.42578125" bestFit="1" customWidth="1"/>
    <col min="10246" max="10246" width="13.42578125" customWidth="1"/>
    <col min="10247" max="10247" width="11" customWidth="1"/>
    <col min="10248" max="10248" width="16.5703125" customWidth="1"/>
    <col min="10249" max="10249" width="3.85546875" customWidth="1"/>
    <col min="10497" max="10497" width="1.7109375" customWidth="1"/>
    <col min="10498" max="10498" width="12" customWidth="1"/>
    <col min="10499" max="10499" width="10.5703125" bestFit="1" customWidth="1"/>
    <col min="10500" max="10500" width="12.140625" bestFit="1" customWidth="1"/>
    <col min="10501" max="10501" width="14.42578125" bestFit="1" customWidth="1"/>
    <col min="10502" max="10502" width="13.42578125" customWidth="1"/>
    <col min="10503" max="10503" width="11" customWidth="1"/>
    <col min="10504" max="10504" width="16.5703125" customWidth="1"/>
    <col min="10505" max="10505" width="3.85546875" customWidth="1"/>
    <col min="10753" max="10753" width="1.7109375" customWidth="1"/>
    <col min="10754" max="10754" width="12" customWidth="1"/>
    <col min="10755" max="10755" width="10.5703125" bestFit="1" customWidth="1"/>
    <col min="10756" max="10756" width="12.140625" bestFit="1" customWidth="1"/>
    <col min="10757" max="10757" width="14.42578125" bestFit="1" customWidth="1"/>
    <col min="10758" max="10758" width="13.42578125" customWidth="1"/>
    <col min="10759" max="10759" width="11" customWidth="1"/>
    <col min="10760" max="10760" width="16.5703125" customWidth="1"/>
    <col min="10761" max="10761" width="3.85546875" customWidth="1"/>
    <col min="11009" max="11009" width="1.7109375" customWidth="1"/>
    <col min="11010" max="11010" width="12" customWidth="1"/>
    <col min="11011" max="11011" width="10.5703125" bestFit="1" customWidth="1"/>
    <col min="11012" max="11012" width="12.140625" bestFit="1" customWidth="1"/>
    <col min="11013" max="11013" width="14.42578125" bestFit="1" customWidth="1"/>
    <col min="11014" max="11014" width="13.42578125" customWidth="1"/>
    <col min="11015" max="11015" width="11" customWidth="1"/>
    <col min="11016" max="11016" width="16.5703125" customWidth="1"/>
    <col min="11017" max="11017" width="3.85546875" customWidth="1"/>
    <col min="11265" max="11265" width="1.7109375" customWidth="1"/>
    <col min="11266" max="11266" width="12" customWidth="1"/>
    <col min="11267" max="11267" width="10.5703125" bestFit="1" customWidth="1"/>
    <col min="11268" max="11268" width="12.140625" bestFit="1" customWidth="1"/>
    <col min="11269" max="11269" width="14.42578125" bestFit="1" customWidth="1"/>
    <col min="11270" max="11270" width="13.42578125" customWidth="1"/>
    <col min="11271" max="11271" width="11" customWidth="1"/>
    <col min="11272" max="11272" width="16.5703125" customWidth="1"/>
    <col min="11273" max="11273" width="3.85546875" customWidth="1"/>
    <col min="11521" max="11521" width="1.7109375" customWidth="1"/>
    <col min="11522" max="11522" width="12" customWidth="1"/>
    <col min="11523" max="11523" width="10.5703125" bestFit="1" customWidth="1"/>
    <col min="11524" max="11524" width="12.140625" bestFit="1" customWidth="1"/>
    <col min="11525" max="11525" width="14.42578125" bestFit="1" customWidth="1"/>
    <col min="11526" max="11526" width="13.42578125" customWidth="1"/>
    <col min="11527" max="11527" width="11" customWidth="1"/>
    <col min="11528" max="11528" width="16.5703125" customWidth="1"/>
    <col min="11529" max="11529" width="3.85546875" customWidth="1"/>
    <col min="11777" max="11777" width="1.7109375" customWidth="1"/>
    <col min="11778" max="11778" width="12" customWidth="1"/>
    <col min="11779" max="11779" width="10.5703125" bestFit="1" customWidth="1"/>
    <col min="11780" max="11780" width="12.140625" bestFit="1" customWidth="1"/>
    <col min="11781" max="11781" width="14.42578125" bestFit="1" customWidth="1"/>
    <col min="11782" max="11782" width="13.42578125" customWidth="1"/>
    <col min="11783" max="11783" width="11" customWidth="1"/>
    <col min="11784" max="11784" width="16.5703125" customWidth="1"/>
    <col min="11785" max="11785" width="3.85546875" customWidth="1"/>
    <col min="12033" max="12033" width="1.7109375" customWidth="1"/>
    <col min="12034" max="12034" width="12" customWidth="1"/>
    <col min="12035" max="12035" width="10.5703125" bestFit="1" customWidth="1"/>
    <col min="12036" max="12036" width="12.140625" bestFit="1" customWidth="1"/>
    <col min="12037" max="12037" width="14.42578125" bestFit="1" customWidth="1"/>
    <col min="12038" max="12038" width="13.42578125" customWidth="1"/>
    <col min="12039" max="12039" width="11" customWidth="1"/>
    <col min="12040" max="12040" width="16.5703125" customWidth="1"/>
    <col min="12041" max="12041" width="3.85546875" customWidth="1"/>
    <col min="12289" max="12289" width="1.7109375" customWidth="1"/>
    <col min="12290" max="12290" width="12" customWidth="1"/>
    <col min="12291" max="12291" width="10.5703125" bestFit="1" customWidth="1"/>
    <col min="12292" max="12292" width="12.140625" bestFit="1" customWidth="1"/>
    <col min="12293" max="12293" width="14.42578125" bestFit="1" customWidth="1"/>
    <col min="12294" max="12294" width="13.42578125" customWidth="1"/>
    <col min="12295" max="12295" width="11" customWidth="1"/>
    <col min="12296" max="12296" width="16.5703125" customWidth="1"/>
    <col min="12297" max="12297" width="3.85546875" customWidth="1"/>
    <col min="12545" max="12545" width="1.7109375" customWidth="1"/>
    <col min="12546" max="12546" width="12" customWidth="1"/>
    <col min="12547" max="12547" width="10.5703125" bestFit="1" customWidth="1"/>
    <col min="12548" max="12548" width="12.140625" bestFit="1" customWidth="1"/>
    <col min="12549" max="12549" width="14.42578125" bestFit="1" customWidth="1"/>
    <col min="12550" max="12550" width="13.42578125" customWidth="1"/>
    <col min="12551" max="12551" width="11" customWidth="1"/>
    <col min="12552" max="12552" width="16.5703125" customWidth="1"/>
    <col min="12553" max="12553" width="3.85546875" customWidth="1"/>
    <col min="12801" max="12801" width="1.7109375" customWidth="1"/>
    <col min="12802" max="12802" width="12" customWidth="1"/>
    <col min="12803" max="12803" width="10.5703125" bestFit="1" customWidth="1"/>
    <col min="12804" max="12804" width="12.140625" bestFit="1" customWidth="1"/>
    <col min="12805" max="12805" width="14.42578125" bestFit="1" customWidth="1"/>
    <col min="12806" max="12806" width="13.42578125" customWidth="1"/>
    <col min="12807" max="12807" width="11" customWidth="1"/>
    <col min="12808" max="12808" width="16.5703125" customWidth="1"/>
    <col min="12809" max="12809" width="3.85546875" customWidth="1"/>
    <col min="13057" max="13057" width="1.7109375" customWidth="1"/>
    <col min="13058" max="13058" width="12" customWidth="1"/>
    <col min="13059" max="13059" width="10.5703125" bestFit="1" customWidth="1"/>
    <col min="13060" max="13060" width="12.140625" bestFit="1" customWidth="1"/>
    <col min="13061" max="13061" width="14.42578125" bestFit="1" customWidth="1"/>
    <col min="13062" max="13062" width="13.42578125" customWidth="1"/>
    <col min="13063" max="13063" width="11" customWidth="1"/>
    <col min="13064" max="13064" width="16.5703125" customWidth="1"/>
    <col min="13065" max="13065" width="3.85546875" customWidth="1"/>
    <col min="13313" max="13313" width="1.7109375" customWidth="1"/>
    <col min="13314" max="13314" width="12" customWidth="1"/>
    <col min="13315" max="13315" width="10.5703125" bestFit="1" customWidth="1"/>
    <col min="13316" max="13316" width="12.140625" bestFit="1" customWidth="1"/>
    <col min="13317" max="13317" width="14.42578125" bestFit="1" customWidth="1"/>
    <col min="13318" max="13318" width="13.42578125" customWidth="1"/>
    <col min="13319" max="13319" width="11" customWidth="1"/>
    <col min="13320" max="13320" width="16.5703125" customWidth="1"/>
    <col min="13321" max="13321" width="3.85546875" customWidth="1"/>
    <col min="13569" max="13569" width="1.7109375" customWidth="1"/>
    <col min="13570" max="13570" width="12" customWidth="1"/>
    <col min="13571" max="13571" width="10.5703125" bestFit="1" customWidth="1"/>
    <col min="13572" max="13572" width="12.140625" bestFit="1" customWidth="1"/>
    <col min="13573" max="13573" width="14.42578125" bestFit="1" customWidth="1"/>
    <col min="13574" max="13574" width="13.42578125" customWidth="1"/>
    <col min="13575" max="13575" width="11" customWidth="1"/>
    <col min="13576" max="13576" width="16.5703125" customWidth="1"/>
    <col min="13577" max="13577" width="3.85546875" customWidth="1"/>
    <col min="13825" max="13825" width="1.7109375" customWidth="1"/>
    <col min="13826" max="13826" width="12" customWidth="1"/>
    <col min="13827" max="13827" width="10.5703125" bestFit="1" customWidth="1"/>
    <col min="13828" max="13828" width="12.140625" bestFit="1" customWidth="1"/>
    <col min="13829" max="13829" width="14.42578125" bestFit="1" customWidth="1"/>
    <col min="13830" max="13830" width="13.42578125" customWidth="1"/>
    <col min="13831" max="13831" width="11" customWidth="1"/>
    <col min="13832" max="13832" width="16.5703125" customWidth="1"/>
    <col min="13833" max="13833" width="3.85546875" customWidth="1"/>
    <col min="14081" max="14081" width="1.7109375" customWidth="1"/>
    <col min="14082" max="14082" width="12" customWidth="1"/>
    <col min="14083" max="14083" width="10.5703125" bestFit="1" customWidth="1"/>
    <col min="14084" max="14084" width="12.140625" bestFit="1" customWidth="1"/>
    <col min="14085" max="14085" width="14.42578125" bestFit="1" customWidth="1"/>
    <col min="14086" max="14086" width="13.42578125" customWidth="1"/>
    <col min="14087" max="14087" width="11" customWidth="1"/>
    <col min="14088" max="14088" width="16.5703125" customWidth="1"/>
    <col min="14089" max="14089" width="3.85546875" customWidth="1"/>
    <col min="14337" max="14337" width="1.7109375" customWidth="1"/>
    <col min="14338" max="14338" width="12" customWidth="1"/>
    <col min="14339" max="14339" width="10.5703125" bestFit="1" customWidth="1"/>
    <col min="14340" max="14340" width="12.140625" bestFit="1" customWidth="1"/>
    <col min="14341" max="14341" width="14.42578125" bestFit="1" customWidth="1"/>
    <col min="14342" max="14342" width="13.42578125" customWidth="1"/>
    <col min="14343" max="14343" width="11" customWidth="1"/>
    <col min="14344" max="14344" width="16.5703125" customWidth="1"/>
    <col min="14345" max="14345" width="3.85546875" customWidth="1"/>
    <col min="14593" max="14593" width="1.7109375" customWidth="1"/>
    <col min="14594" max="14594" width="12" customWidth="1"/>
    <col min="14595" max="14595" width="10.5703125" bestFit="1" customWidth="1"/>
    <col min="14596" max="14596" width="12.140625" bestFit="1" customWidth="1"/>
    <col min="14597" max="14597" width="14.42578125" bestFit="1" customWidth="1"/>
    <col min="14598" max="14598" width="13.42578125" customWidth="1"/>
    <col min="14599" max="14599" width="11" customWidth="1"/>
    <col min="14600" max="14600" width="16.5703125" customWidth="1"/>
    <col min="14601" max="14601" width="3.85546875" customWidth="1"/>
    <col min="14849" max="14849" width="1.7109375" customWidth="1"/>
    <col min="14850" max="14850" width="12" customWidth="1"/>
    <col min="14851" max="14851" width="10.5703125" bestFit="1" customWidth="1"/>
    <col min="14852" max="14852" width="12.140625" bestFit="1" customWidth="1"/>
    <col min="14853" max="14853" width="14.42578125" bestFit="1" customWidth="1"/>
    <col min="14854" max="14854" width="13.42578125" customWidth="1"/>
    <col min="14855" max="14855" width="11" customWidth="1"/>
    <col min="14856" max="14856" width="16.5703125" customWidth="1"/>
    <col min="14857" max="14857" width="3.85546875" customWidth="1"/>
    <col min="15105" max="15105" width="1.7109375" customWidth="1"/>
    <col min="15106" max="15106" width="12" customWidth="1"/>
    <col min="15107" max="15107" width="10.5703125" bestFit="1" customWidth="1"/>
    <col min="15108" max="15108" width="12.140625" bestFit="1" customWidth="1"/>
    <col min="15109" max="15109" width="14.42578125" bestFit="1" customWidth="1"/>
    <col min="15110" max="15110" width="13.42578125" customWidth="1"/>
    <col min="15111" max="15111" width="11" customWidth="1"/>
    <col min="15112" max="15112" width="16.5703125" customWidth="1"/>
    <col min="15113" max="15113" width="3.85546875" customWidth="1"/>
    <col min="15361" max="15361" width="1.7109375" customWidth="1"/>
    <col min="15362" max="15362" width="12" customWidth="1"/>
    <col min="15363" max="15363" width="10.5703125" bestFit="1" customWidth="1"/>
    <col min="15364" max="15364" width="12.140625" bestFit="1" customWidth="1"/>
    <col min="15365" max="15365" width="14.42578125" bestFit="1" customWidth="1"/>
    <col min="15366" max="15366" width="13.42578125" customWidth="1"/>
    <col min="15367" max="15367" width="11" customWidth="1"/>
    <col min="15368" max="15368" width="16.5703125" customWidth="1"/>
    <col min="15369" max="15369" width="3.85546875" customWidth="1"/>
    <col min="15617" max="15617" width="1.7109375" customWidth="1"/>
    <col min="15618" max="15618" width="12" customWidth="1"/>
    <col min="15619" max="15619" width="10.5703125" bestFit="1" customWidth="1"/>
    <col min="15620" max="15620" width="12.140625" bestFit="1" customWidth="1"/>
    <col min="15621" max="15621" width="14.42578125" bestFit="1" customWidth="1"/>
    <col min="15622" max="15622" width="13.42578125" customWidth="1"/>
    <col min="15623" max="15623" width="11" customWidth="1"/>
    <col min="15624" max="15624" width="16.5703125" customWidth="1"/>
    <col min="15625" max="15625" width="3.85546875" customWidth="1"/>
    <col min="15873" max="15873" width="1.7109375" customWidth="1"/>
    <col min="15874" max="15874" width="12" customWidth="1"/>
    <col min="15875" max="15875" width="10.5703125" bestFit="1" customWidth="1"/>
    <col min="15876" max="15876" width="12.140625" bestFit="1" customWidth="1"/>
    <col min="15877" max="15877" width="14.42578125" bestFit="1" customWidth="1"/>
    <col min="15878" max="15878" width="13.42578125" customWidth="1"/>
    <col min="15879" max="15879" width="11" customWidth="1"/>
    <col min="15880" max="15880" width="16.5703125" customWidth="1"/>
    <col min="15881" max="15881" width="3.85546875" customWidth="1"/>
    <col min="16129" max="16129" width="1.7109375" customWidth="1"/>
    <col min="16130" max="16130" width="12" customWidth="1"/>
    <col min="16131" max="16131" width="10.5703125" bestFit="1" customWidth="1"/>
    <col min="16132" max="16132" width="12.140625" bestFit="1" customWidth="1"/>
    <col min="16133" max="16133" width="14.42578125" bestFit="1" customWidth="1"/>
    <col min="16134" max="16134" width="13.42578125" customWidth="1"/>
    <col min="16135" max="16135" width="11" customWidth="1"/>
    <col min="16136" max="16136" width="16.5703125" customWidth="1"/>
    <col min="16137" max="16137" width="3.85546875" customWidth="1"/>
  </cols>
  <sheetData>
    <row r="2" spans="2:8" ht="18.75" x14ac:dyDescent="0.3">
      <c r="B2" s="22" t="s">
        <v>15</v>
      </c>
      <c r="C2" s="22"/>
      <c r="D2" s="22"/>
      <c r="E2" s="22"/>
      <c r="F2" s="22"/>
      <c r="G2" s="22"/>
      <c r="H2" s="23"/>
    </row>
    <row r="3" spans="2:8" ht="18.75" x14ac:dyDescent="0.3">
      <c r="B3" s="22" t="s">
        <v>16</v>
      </c>
      <c r="C3" s="22"/>
      <c r="D3" s="22"/>
      <c r="E3" s="22"/>
      <c r="F3" s="22"/>
      <c r="G3" s="22"/>
      <c r="H3" s="24"/>
    </row>
    <row r="4" spans="2:8" x14ac:dyDescent="0.25">
      <c r="G4" s="27"/>
    </row>
    <row r="5" spans="2:8" ht="20.25" customHeight="1" x14ac:dyDescent="0.25">
      <c r="B5" s="28" t="s">
        <v>17</v>
      </c>
      <c r="D5" s="29"/>
      <c r="E5" s="29"/>
      <c r="F5" s="29"/>
    </row>
    <row r="6" spans="2:8" ht="46.5" customHeight="1" x14ac:dyDescent="0.25">
      <c r="B6" s="30" t="s">
        <v>2</v>
      </c>
      <c r="C6" s="31" t="s">
        <v>18</v>
      </c>
      <c r="D6" s="32" t="s">
        <v>6</v>
      </c>
      <c r="E6" s="31" t="s">
        <v>7</v>
      </c>
      <c r="F6" s="31" t="s">
        <v>19</v>
      </c>
      <c r="G6" s="32" t="s">
        <v>9</v>
      </c>
      <c r="H6" s="31" t="s">
        <v>20</v>
      </c>
    </row>
    <row r="7" spans="2:8" ht="23.25" customHeight="1" x14ac:dyDescent="0.25">
      <c r="B7" s="33" t="s">
        <v>21</v>
      </c>
      <c r="C7" s="8">
        <f>1181+7</f>
        <v>1188</v>
      </c>
      <c r="D7" s="34">
        <f>157+5</f>
        <v>162</v>
      </c>
      <c r="E7" s="35">
        <f>1226+4</f>
        <v>1230</v>
      </c>
      <c r="F7" s="36">
        <f>1383+9</f>
        <v>1392</v>
      </c>
      <c r="G7" s="37">
        <v>1273</v>
      </c>
      <c r="H7" s="38">
        <f>880839+140713</f>
        <v>1021552</v>
      </c>
    </row>
    <row r="8" spans="2:8" ht="24" customHeight="1" x14ac:dyDescent="0.25">
      <c r="B8" s="33" t="s">
        <v>22</v>
      </c>
      <c r="C8" s="8"/>
      <c r="D8" s="34"/>
      <c r="E8" s="39"/>
      <c r="F8" s="36"/>
      <c r="G8" s="37"/>
      <c r="H8" s="38"/>
    </row>
    <row r="9" spans="2:8" ht="20.25" hidden="1" customHeight="1" x14ac:dyDescent="0.25">
      <c r="B9" s="33" t="s">
        <v>23</v>
      </c>
      <c r="C9" s="8"/>
      <c r="D9" s="37"/>
      <c r="E9" s="8"/>
      <c r="F9" s="8"/>
      <c r="G9" s="37"/>
      <c r="H9" s="8"/>
    </row>
    <row r="10" spans="2:8" ht="24.75" hidden="1" customHeight="1" x14ac:dyDescent="0.25">
      <c r="B10" s="33" t="s">
        <v>24</v>
      </c>
      <c r="C10" s="8"/>
      <c r="D10" s="34"/>
      <c r="E10" s="39"/>
      <c r="F10" s="36"/>
      <c r="G10" s="34"/>
      <c r="H10" s="40"/>
    </row>
    <row r="11" spans="2:8" ht="20.25" hidden="1" customHeight="1" x14ac:dyDescent="0.25">
      <c r="B11" s="33" t="s">
        <v>25</v>
      </c>
      <c r="C11" s="41"/>
      <c r="D11" s="34"/>
      <c r="E11" s="39"/>
      <c r="F11" s="36"/>
      <c r="G11" s="34"/>
      <c r="H11" s="38"/>
    </row>
    <row r="12" spans="2:8" ht="20.25" hidden="1" customHeight="1" x14ac:dyDescent="0.25">
      <c r="B12" s="33" t="s">
        <v>26</v>
      </c>
      <c r="C12" s="42"/>
      <c r="D12" s="43"/>
      <c r="E12" s="44"/>
      <c r="F12" s="45"/>
      <c r="G12" s="43"/>
      <c r="H12" s="46"/>
    </row>
    <row r="13" spans="2:8" ht="18" hidden="1" customHeight="1" x14ac:dyDescent="0.25">
      <c r="B13" s="33" t="s">
        <v>27</v>
      </c>
      <c r="C13" s="42"/>
      <c r="D13" s="43"/>
      <c r="E13" s="44"/>
      <c r="F13" s="45"/>
      <c r="G13" s="43"/>
      <c r="H13" s="46"/>
    </row>
    <row r="14" spans="2:8" ht="18" hidden="1" customHeight="1" x14ac:dyDescent="0.25">
      <c r="B14" s="33" t="s">
        <v>28</v>
      </c>
      <c r="C14" s="42"/>
      <c r="D14" s="43"/>
      <c r="E14" s="44"/>
      <c r="F14" s="45"/>
      <c r="G14" s="43"/>
      <c r="H14" s="46"/>
    </row>
    <row r="15" spans="2:8" ht="21" hidden="1" customHeight="1" x14ac:dyDescent="0.25">
      <c r="B15" s="47" t="s">
        <v>29</v>
      </c>
      <c r="C15" s="48"/>
      <c r="D15" s="49"/>
      <c r="E15" s="50"/>
      <c r="F15" s="51"/>
      <c r="G15" s="49"/>
      <c r="H15" s="46"/>
    </row>
    <row r="16" spans="2:8" ht="22.5" hidden="1" customHeight="1" x14ac:dyDescent="0.25">
      <c r="B16" s="33" t="s">
        <v>30</v>
      </c>
      <c r="C16" s="48"/>
      <c r="D16" s="43"/>
      <c r="E16" s="45"/>
      <c r="F16" s="52"/>
      <c r="G16" s="43"/>
      <c r="H16" s="46"/>
    </row>
    <row r="17" spans="2:8" ht="25.5" hidden="1" customHeight="1" x14ac:dyDescent="0.25">
      <c r="B17" s="47" t="s">
        <v>31</v>
      </c>
      <c r="C17" s="42"/>
      <c r="D17" s="53"/>
      <c r="E17" s="43"/>
      <c r="F17" s="52"/>
      <c r="G17" s="43"/>
      <c r="H17" s="54"/>
    </row>
    <row r="18" spans="2:8" s="56" customFormat="1" ht="21" hidden="1" customHeight="1" x14ac:dyDescent="0.25">
      <c r="B18" s="33" t="s">
        <v>32</v>
      </c>
      <c r="C18" s="42"/>
      <c r="D18" s="55"/>
      <c r="E18" s="44"/>
      <c r="F18" s="52"/>
      <c r="G18" s="43"/>
      <c r="H18" s="54"/>
    </row>
    <row r="19" spans="2:8" s="56" customFormat="1" ht="21" customHeight="1" x14ac:dyDescent="0.25">
      <c r="B19" s="33" t="s">
        <v>23</v>
      </c>
      <c r="C19" s="42"/>
      <c r="D19" s="55"/>
      <c r="E19" s="44"/>
      <c r="F19" s="52"/>
      <c r="G19" s="43"/>
      <c r="H19" s="54"/>
    </row>
    <row r="20" spans="2:8" s="56" customFormat="1" ht="21" customHeight="1" x14ac:dyDescent="0.25">
      <c r="B20" s="33" t="s">
        <v>24</v>
      </c>
      <c r="C20" s="42"/>
      <c r="D20" s="55"/>
      <c r="E20" s="44"/>
      <c r="F20" s="52"/>
      <c r="G20" s="43"/>
      <c r="H20" s="54"/>
    </row>
    <row r="21" spans="2:8" s="56" customFormat="1" ht="21" customHeight="1" x14ac:dyDescent="0.25">
      <c r="B21" s="33" t="s">
        <v>25</v>
      </c>
      <c r="C21" s="42"/>
      <c r="D21" s="57"/>
      <c r="E21" s="42"/>
      <c r="F21" s="42"/>
      <c r="G21" s="57"/>
      <c r="H21" s="58"/>
    </row>
    <row r="22" spans="2:8" s="56" customFormat="1" ht="21" customHeight="1" x14ac:dyDescent="0.25">
      <c r="B22" s="33" t="s">
        <v>26</v>
      </c>
      <c r="C22" s="42"/>
      <c r="D22" s="43"/>
      <c r="E22" s="59"/>
      <c r="F22" s="59"/>
      <c r="G22" s="43"/>
      <c r="H22" s="58"/>
    </row>
    <row r="23" spans="2:8" s="56" customFormat="1" ht="21" customHeight="1" x14ac:dyDescent="0.25">
      <c r="B23" s="33" t="s">
        <v>27</v>
      </c>
      <c r="C23" s="42"/>
      <c r="D23" s="43"/>
      <c r="E23" s="59"/>
      <c r="F23" s="59"/>
      <c r="G23" s="43"/>
      <c r="H23" s="58"/>
    </row>
    <row r="24" spans="2:8" s="56" customFormat="1" ht="21" customHeight="1" x14ac:dyDescent="0.25">
      <c r="B24" s="33" t="s">
        <v>28</v>
      </c>
      <c r="C24" s="42"/>
      <c r="D24" s="43"/>
      <c r="E24" s="59"/>
      <c r="F24" s="59"/>
      <c r="G24" s="43"/>
      <c r="H24" s="58"/>
    </row>
    <row r="25" spans="2:8" s="56" customFormat="1" ht="21" customHeight="1" x14ac:dyDescent="0.25">
      <c r="B25" s="33" t="s">
        <v>29</v>
      </c>
      <c r="C25" s="42"/>
      <c r="D25" s="43"/>
      <c r="E25" s="59"/>
      <c r="F25" s="59"/>
      <c r="G25" s="43"/>
      <c r="H25" s="58"/>
    </row>
    <row r="26" spans="2:8" s="56" customFormat="1" ht="21" customHeight="1" x14ac:dyDescent="0.25">
      <c r="B26" s="33" t="s">
        <v>30</v>
      </c>
      <c r="C26" s="42"/>
      <c r="D26" s="43"/>
      <c r="E26" s="59"/>
      <c r="F26" s="59"/>
      <c r="G26" s="43"/>
      <c r="H26" s="58"/>
    </row>
    <row r="27" spans="2:8" s="56" customFormat="1" ht="21" customHeight="1" x14ac:dyDescent="0.25">
      <c r="B27" s="33" t="s">
        <v>31</v>
      </c>
      <c r="C27" s="59"/>
      <c r="D27" s="43"/>
      <c r="E27" s="59"/>
      <c r="F27" s="59"/>
      <c r="G27" s="43"/>
      <c r="H27" s="58"/>
    </row>
    <row r="28" spans="2:8" s="56" customFormat="1" ht="21" customHeight="1" x14ac:dyDescent="0.25">
      <c r="B28" s="33" t="s">
        <v>32</v>
      </c>
      <c r="C28" s="59"/>
      <c r="D28" s="43"/>
      <c r="E28" s="59"/>
      <c r="F28" s="59"/>
      <c r="G28" s="43"/>
      <c r="H28" s="58"/>
    </row>
    <row r="29" spans="2:8" ht="21.75" customHeight="1" x14ac:dyDescent="0.25">
      <c r="H29" s="60"/>
    </row>
    <row r="30" spans="2:8" ht="18.75" customHeight="1" x14ac:dyDescent="0.25">
      <c r="B30" s="28" t="s">
        <v>33</v>
      </c>
      <c r="D30" s="29"/>
      <c r="E30" s="29"/>
      <c r="F30" s="29"/>
    </row>
    <row r="31" spans="2:8" ht="42" customHeight="1" x14ac:dyDescent="0.25">
      <c r="B31" s="30" t="s">
        <v>2</v>
      </c>
      <c r="C31" s="31" t="s">
        <v>18</v>
      </c>
      <c r="D31" s="32" t="s">
        <v>6</v>
      </c>
      <c r="E31" s="31" t="s">
        <v>7</v>
      </c>
      <c r="F31" s="31" t="s">
        <v>19</v>
      </c>
      <c r="G31" s="32" t="s">
        <v>9</v>
      </c>
      <c r="H31" s="31" t="s">
        <v>20</v>
      </c>
    </row>
    <row r="32" spans="2:8" ht="23.25" customHeight="1" x14ac:dyDescent="0.25">
      <c r="B32" s="33" t="s">
        <v>21</v>
      </c>
      <c r="C32" s="34">
        <f>547+3</f>
        <v>550</v>
      </c>
      <c r="D32" s="34">
        <v>278</v>
      </c>
      <c r="E32" s="61">
        <f>304+3</f>
        <v>307</v>
      </c>
      <c r="F32" s="61">
        <f>582+3</f>
        <v>585</v>
      </c>
      <c r="G32" s="34">
        <v>370</v>
      </c>
      <c r="H32" s="38">
        <v>4991965</v>
      </c>
    </row>
    <row r="33" spans="2:8" ht="21" customHeight="1" x14ac:dyDescent="0.25">
      <c r="B33" s="33" t="s">
        <v>22</v>
      </c>
      <c r="C33" s="34"/>
      <c r="D33" s="34"/>
      <c r="E33" s="61"/>
      <c r="F33" s="61"/>
      <c r="G33" s="34"/>
      <c r="H33" s="38"/>
    </row>
    <row r="34" spans="2:8" ht="18" hidden="1" customHeight="1" x14ac:dyDescent="0.25">
      <c r="B34" s="33" t="s">
        <v>23</v>
      </c>
      <c r="C34" s="34"/>
      <c r="D34" s="34"/>
      <c r="E34" s="61"/>
      <c r="F34" s="61"/>
      <c r="G34" s="34"/>
      <c r="H34" s="38"/>
    </row>
    <row r="35" spans="2:8" ht="18" hidden="1" customHeight="1" x14ac:dyDescent="0.25">
      <c r="B35" s="33" t="s">
        <v>24</v>
      </c>
      <c r="C35" s="34"/>
      <c r="D35" s="34"/>
      <c r="E35" s="61"/>
      <c r="F35" s="61"/>
      <c r="G35" s="34"/>
      <c r="H35" s="38"/>
    </row>
    <row r="36" spans="2:8" ht="20.25" hidden="1" customHeight="1" x14ac:dyDescent="0.25">
      <c r="B36" s="33" t="s">
        <v>25</v>
      </c>
      <c r="C36" s="62"/>
      <c r="D36" s="34"/>
      <c r="E36" s="61"/>
      <c r="F36" s="61"/>
      <c r="G36" s="34"/>
      <c r="H36" s="38"/>
    </row>
    <row r="37" spans="2:8" ht="18" hidden="1" customHeight="1" x14ac:dyDescent="0.25">
      <c r="B37" s="33" t="s">
        <v>26</v>
      </c>
      <c r="C37" s="43"/>
      <c r="D37" s="43"/>
      <c r="E37" s="63"/>
      <c r="F37" s="63"/>
      <c r="G37" s="43"/>
      <c r="H37" s="46"/>
    </row>
    <row r="38" spans="2:8" ht="20.25" hidden="1" customHeight="1" x14ac:dyDescent="0.25">
      <c r="B38" s="33" t="s">
        <v>27</v>
      </c>
      <c r="C38" s="43"/>
      <c r="D38" s="43"/>
      <c r="E38" s="63"/>
      <c r="F38" s="63"/>
      <c r="G38" s="43"/>
      <c r="H38" s="46"/>
    </row>
    <row r="39" spans="2:8" ht="21" hidden="1" customHeight="1" x14ac:dyDescent="0.25">
      <c r="B39" s="33" t="s">
        <v>28</v>
      </c>
      <c r="C39" s="43"/>
      <c r="D39" s="43"/>
      <c r="E39" s="63"/>
      <c r="F39" s="63"/>
      <c r="G39" s="43"/>
      <c r="H39" s="46"/>
    </row>
    <row r="40" spans="2:8" ht="22.5" hidden="1" customHeight="1" x14ac:dyDescent="0.25">
      <c r="B40" s="47" t="s">
        <v>29</v>
      </c>
      <c r="C40" s="49"/>
      <c r="D40" s="49"/>
      <c r="E40" s="64"/>
      <c r="F40" s="64"/>
      <c r="G40" s="49"/>
      <c r="H40" s="46"/>
    </row>
    <row r="41" spans="2:8" ht="22.5" hidden="1" customHeight="1" x14ac:dyDescent="0.25">
      <c r="B41" s="33" t="s">
        <v>30</v>
      </c>
      <c r="C41" s="43"/>
      <c r="D41" s="43"/>
      <c r="E41" s="63"/>
      <c r="F41" s="63"/>
      <c r="G41" s="43"/>
      <c r="H41" s="46"/>
    </row>
    <row r="42" spans="2:8" s="56" customFormat="1" ht="24.75" hidden="1" customHeight="1" x14ac:dyDescent="0.25">
      <c r="B42" s="47" t="s">
        <v>31</v>
      </c>
      <c r="C42" s="57"/>
      <c r="D42" s="55"/>
      <c r="E42" s="63"/>
      <c r="F42" s="65"/>
      <c r="G42" s="43"/>
      <c r="H42" s="54"/>
    </row>
    <row r="43" spans="2:8" ht="21.75" hidden="1" customHeight="1" x14ac:dyDescent="0.25">
      <c r="B43" s="33" t="s">
        <v>32</v>
      </c>
      <c r="C43" s="57"/>
      <c r="D43" s="55"/>
      <c r="E43" s="63"/>
      <c r="F43" s="65"/>
      <c r="G43" s="43"/>
      <c r="H43" s="54"/>
    </row>
    <row r="44" spans="2:8" ht="21.75" customHeight="1" x14ac:dyDescent="0.25">
      <c r="B44" s="33" t="s">
        <v>23</v>
      </c>
      <c r="C44" s="57"/>
      <c r="D44" s="55"/>
      <c r="E44" s="63"/>
      <c r="F44" s="65"/>
      <c r="G44" s="43"/>
      <c r="H44" s="54"/>
    </row>
    <row r="45" spans="2:8" ht="21.75" customHeight="1" x14ac:dyDescent="0.25">
      <c r="B45" s="33" t="s">
        <v>24</v>
      </c>
      <c r="C45" s="57"/>
      <c r="D45" s="55"/>
      <c r="E45" s="63"/>
      <c r="F45" s="65"/>
      <c r="G45" s="43"/>
      <c r="H45" s="54"/>
    </row>
    <row r="46" spans="2:8" ht="21.75" customHeight="1" x14ac:dyDescent="0.25">
      <c r="B46" s="33" t="s">
        <v>25</v>
      </c>
      <c r="C46" s="57"/>
      <c r="D46" s="55"/>
      <c r="E46" s="63"/>
      <c r="F46" s="65"/>
      <c r="G46" s="43"/>
      <c r="H46" s="54"/>
    </row>
    <row r="47" spans="2:8" ht="21.75" customHeight="1" x14ac:dyDescent="0.25">
      <c r="B47" s="33" t="s">
        <v>26</v>
      </c>
      <c r="C47" s="43"/>
      <c r="D47" s="43"/>
      <c r="E47" s="63"/>
      <c r="F47" s="63"/>
      <c r="G47" s="43"/>
      <c r="H47" s="58"/>
    </row>
    <row r="48" spans="2:8" ht="21.75" customHeight="1" x14ac:dyDescent="0.25">
      <c r="B48" s="33" t="s">
        <v>27</v>
      </c>
      <c r="C48" s="43"/>
      <c r="D48" s="43"/>
      <c r="E48" s="63"/>
      <c r="F48" s="63"/>
      <c r="G48" s="43"/>
      <c r="H48" s="58"/>
    </row>
    <row r="49" spans="2:8" ht="21.75" customHeight="1" x14ac:dyDescent="0.25">
      <c r="B49" s="33" t="s">
        <v>28</v>
      </c>
      <c r="C49" s="43"/>
      <c r="D49" s="43"/>
      <c r="E49" s="63"/>
      <c r="F49" s="63"/>
      <c r="G49" s="43"/>
      <c r="H49" s="58"/>
    </row>
    <row r="50" spans="2:8" ht="21.75" customHeight="1" x14ac:dyDescent="0.25">
      <c r="B50" s="33" t="s">
        <v>29</v>
      </c>
      <c r="C50" s="43"/>
      <c r="D50" s="43"/>
      <c r="E50" s="63"/>
      <c r="F50" s="63"/>
      <c r="G50" s="43"/>
      <c r="H50" s="58"/>
    </row>
    <row r="51" spans="2:8" ht="21.75" customHeight="1" x14ac:dyDescent="0.25">
      <c r="B51" s="33" t="s">
        <v>30</v>
      </c>
      <c r="C51" s="59"/>
      <c r="D51" s="43"/>
      <c r="E51" s="63"/>
      <c r="F51" s="63"/>
      <c r="G51" s="43"/>
      <c r="H51" s="58"/>
    </row>
    <row r="52" spans="2:8" ht="21.75" customHeight="1" x14ac:dyDescent="0.25">
      <c r="B52" s="33" t="s">
        <v>31</v>
      </c>
      <c r="C52" s="59"/>
      <c r="D52" s="43"/>
      <c r="E52" s="63"/>
      <c r="F52" s="63"/>
      <c r="G52" s="43"/>
      <c r="H52" s="58"/>
    </row>
    <row r="53" spans="2:8" ht="21.75" customHeight="1" x14ac:dyDescent="0.25">
      <c r="B53" s="33" t="s">
        <v>32</v>
      </c>
      <c r="C53" s="59"/>
      <c r="D53" s="43"/>
      <c r="E53" s="63"/>
      <c r="F53" s="63"/>
      <c r="G53" s="43"/>
      <c r="H53" s="58"/>
    </row>
    <row r="54" spans="2:8" ht="21" customHeight="1" x14ac:dyDescent="0.25">
      <c r="H54" s="60"/>
    </row>
    <row r="55" spans="2:8" ht="30" customHeight="1" x14ac:dyDescent="0.25">
      <c r="B55" s="28" t="s">
        <v>34</v>
      </c>
      <c r="D55" s="29"/>
      <c r="E55" s="29"/>
      <c r="F55" s="29"/>
    </row>
    <row r="56" spans="2:8" ht="51" customHeight="1" x14ac:dyDescent="0.25">
      <c r="B56" s="66" t="s">
        <v>2</v>
      </c>
      <c r="C56" s="31" t="s">
        <v>18</v>
      </c>
      <c r="D56" s="32" t="s">
        <v>6</v>
      </c>
      <c r="E56" s="31" t="s">
        <v>7</v>
      </c>
      <c r="F56" s="31" t="s">
        <v>19</v>
      </c>
      <c r="G56" s="32" t="s">
        <v>9</v>
      </c>
      <c r="H56" s="31" t="s">
        <v>20</v>
      </c>
    </row>
    <row r="57" spans="2:8" ht="19.5" customHeight="1" x14ac:dyDescent="0.25">
      <c r="B57" s="33" t="s">
        <v>21</v>
      </c>
      <c r="C57" s="59">
        <f>601+16</f>
        <v>617</v>
      </c>
      <c r="D57" s="43">
        <f>295+6</f>
        <v>301</v>
      </c>
      <c r="E57" s="63">
        <f>525+14</f>
        <v>539</v>
      </c>
      <c r="F57" s="63">
        <f>820+20</f>
        <v>840</v>
      </c>
      <c r="G57" s="43">
        <v>401</v>
      </c>
      <c r="H57" s="46">
        <f>990071+29787</f>
        <v>1019858</v>
      </c>
    </row>
    <row r="58" spans="2:8" ht="21" hidden="1" customHeight="1" x14ac:dyDescent="0.25">
      <c r="B58" s="33" t="s">
        <v>22</v>
      </c>
      <c r="C58" s="59"/>
      <c r="D58" s="43"/>
      <c r="E58" s="63"/>
      <c r="F58" s="63"/>
      <c r="G58" s="43"/>
      <c r="H58" s="46"/>
    </row>
    <row r="59" spans="2:8" ht="19.5" hidden="1" customHeight="1" x14ac:dyDescent="0.25">
      <c r="B59" s="33" t="s">
        <v>23</v>
      </c>
      <c r="C59" s="59"/>
      <c r="D59" s="43"/>
      <c r="E59" s="63"/>
      <c r="F59" s="63"/>
      <c r="G59" s="43"/>
      <c r="H59" s="46"/>
    </row>
    <row r="60" spans="2:8" ht="20.25" hidden="1" customHeight="1" x14ac:dyDescent="0.25">
      <c r="B60" s="33" t="s">
        <v>24</v>
      </c>
      <c r="C60" s="59"/>
      <c r="D60" s="43"/>
      <c r="E60" s="63"/>
      <c r="F60" s="63"/>
      <c r="G60" s="43"/>
      <c r="H60" s="46"/>
    </row>
    <row r="61" spans="2:8" ht="21" hidden="1" customHeight="1" x14ac:dyDescent="0.25">
      <c r="B61" s="33" t="s">
        <v>25</v>
      </c>
      <c r="C61" s="59"/>
      <c r="D61" s="43"/>
      <c r="E61" s="63"/>
      <c r="F61" s="63"/>
      <c r="G61" s="43"/>
      <c r="H61" s="46"/>
    </row>
    <row r="62" spans="2:8" ht="24" hidden="1" customHeight="1" x14ac:dyDescent="0.25">
      <c r="B62" s="33" t="s">
        <v>26</v>
      </c>
      <c r="C62" s="59"/>
      <c r="D62" s="43"/>
      <c r="E62" s="63"/>
      <c r="F62" s="63"/>
      <c r="G62" s="43"/>
      <c r="H62" s="46"/>
    </row>
    <row r="63" spans="2:8" ht="24" hidden="1" customHeight="1" x14ac:dyDescent="0.25">
      <c r="B63" s="33" t="s">
        <v>27</v>
      </c>
      <c r="C63" s="59"/>
      <c r="D63" s="43"/>
      <c r="E63" s="63"/>
      <c r="F63" s="63"/>
      <c r="G63" s="43"/>
      <c r="H63" s="46"/>
    </row>
    <row r="64" spans="2:8" ht="24" hidden="1" customHeight="1" x14ac:dyDescent="0.25">
      <c r="B64" s="33" t="s">
        <v>28</v>
      </c>
      <c r="C64" s="59"/>
      <c r="D64" s="43"/>
      <c r="E64" s="63"/>
      <c r="F64" s="63"/>
      <c r="G64" s="43"/>
      <c r="H64" s="46"/>
    </row>
    <row r="65" spans="2:8" s="56" customFormat="1" ht="24" hidden="1" customHeight="1" x14ac:dyDescent="0.25">
      <c r="B65" s="33" t="s">
        <v>29</v>
      </c>
      <c r="C65" s="59"/>
      <c r="D65" s="43"/>
      <c r="E65" s="63"/>
      <c r="F65" s="63"/>
      <c r="G65" s="43"/>
      <c r="H65" s="46"/>
    </row>
    <row r="66" spans="2:8" ht="24" hidden="1" customHeight="1" x14ac:dyDescent="0.25">
      <c r="B66" s="33" t="s">
        <v>30</v>
      </c>
      <c r="C66" s="42"/>
      <c r="D66" s="55"/>
      <c r="E66" s="63"/>
      <c r="F66" s="63"/>
      <c r="G66" s="43"/>
      <c r="H66" s="54"/>
    </row>
    <row r="67" spans="2:8" ht="24" customHeight="1" x14ac:dyDescent="0.25">
      <c r="B67" s="33" t="s">
        <v>22</v>
      </c>
      <c r="C67" s="59"/>
      <c r="D67" s="43"/>
      <c r="E67" s="63"/>
      <c r="F67" s="63"/>
      <c r="G67" s="43"/>
      <c r="H67" s="46"/>
    </row>
    <row r="68" spans="2:8" ht="24" customHeight="1" x14ac:dyDescent="0.25">
      <c r="B68" s="33" t="s">
        <v>23</v>
      </c>
      <c r="C68" s="42"/>
      <c r="D68" s="55"/>
      <c r="E68" s="63"/>
      <c r="F68" s="63"/>
      <c r="G68" s="43"/>
      <c r="H68" s="54"/>
    </row>
    <row r="69" spans="2:8" ht="24" customHeight="1" x14ac:dyDescent="0.25">
      <c r="B69" s="33" t="s">
        <v>24</v>
      </c>
      <c r="C69" s="42"/>
      <c r="D69" s="55"/>
      <c r="E69" s="63"/>
      <c r="F69" s="63"/>
      <c r="G69" s="43"/>
      <c r="H69" s="54"/>
    </row>
    <row r="70" spans="2:8" ht="23.25" customHeight="1" x14ac:dyDescent="0.25">
      <c r="B70" s="33" t="s">
        <v>25</v>
      </c>
      <c r="C70" s="42"/>
      <c r="D70" s="55"/>
      <c r="E70" s="63"/>
      <c r="F70" s="63"/>
      <c r="G70" s="43"/>
      <c r="H70" s="54"/>
    </row>
    <row r="71" spans="2:8" ht="21" customHeight="1" x14ac:dyDescent="0.25">
      <c r="B71" s="33" t="s">
        <v>26</v>
      </c>
      <c r="C71" s="59"/>
      <c r="D71" s="43"/>
      <c r="E71" s="63"/>
      <c r="F71" s="63"/>
      <c r="G71" s="43"/>
      <c r="H71" s="58"/>
    </row>
    <row r="72" spans="2:8" ht="21" customHeight="1" x14ac:dyDescent="0.25">
      <c r="B72" s="33" t="s">
        <v>27</v>
      </c>
      <c r="C72" s="59"/>
      <c r="D72" s="43"/>
      <c r="E72" s="63"/>
      <c r="F72" s="63"/>
      <c r="G72" s="43"/>
      <c r="H72" s="58"/>
    </row>
    <row r="73" spans="2:8" ht="21.75" customHeight="1" x14ac:dyDescent="0.25">
      <c r="B73" s="33" t="s">
        <v>28</v>
      </c>
      <c r="C73" s="67"/>
      <c r="D73" s="34"/>
      <c r="E73" s="61"/>
      <c r="F73" s="61"/>
      <c r="G73" s="34"/>
      <c r="H73" s="68"/>
    </row>
    <row r="74" spans="2:8" ht="21.75" customHeight="1" x14ac:dyDescent="0.25">
      <c r="B74" s="33" t="s">
        <v>29</v>
      </c>
      <c r="C74" s="67"/>
      <c r="D74" s="34"/>
      <c r="E74" s="61"/>
      <c r="F74" s="61"/>
      <c r="G74" s="34"/>
      <c r="H74" s="68"/>
    </row>
    <row r="75" spans="2:8" ht="21.75" customHeight="1" x14ac:dyDescent="0.25">
      <c r="B75" s="33" t="s">
        <v>30</v>
      </c>
      <c r="C75" s="59"/>
      <c r="D75" s="43"/>
      <c r="E75" s="63"/>
      <c r="F75" s="63"/>
      <c r="G75" s="43"/>
      <c r="H75" s="46"/>
    </row>
    <row r="76" spans="2:8" ht="21.75" customHeight="1" x14ac:dyDescent="0.25">
      <c r="B76" s="33" t="s">
        <v>31</v>
      </c>
      <c r="C76" s="59"/>
      <c r="D76" s="43"/>
      <c r="E76" s="63"/>
      <c r="F76" s="63"/>
      <c r="G76" s="43"/>
      <c r="H76" s="46"/>
    </row>
    <row r="77" spans="2:8" ht="21.75" customHeight="1" x14ac:dyDescent="0.25">
      <c r="B77" s="33" t="s">
        <v>32</v>
      </c>
      <c r="C77" s="59"/>
      <c r="D77" s="43"/>
      <c r="E77" s="63"/>
      <c r="F77" s="63"/>
      <c r="G77" s="43"/>
      <c r="H77" s="46"/>
    </row>
    <row r="78" spans="2:8" ht="24" customHeight="1" x14ac:dyDescent="0.25">
      <c r="B78" s="69"/>
      <c r="H78" s="60"/>
    </row>
    <row r="79" spans="2:8" ht="24.75" customHeight="1" x14ac:dyDescent="0.25">
      <c r="B79" s="28" t="s">
        <v>35</v>
      </c>
      <c r="D79" s="29"/>
      <c r="E79" s="29"/>
      <c r="F79" s="29"/>
    </row>
    <row r="80" spans="2:8" ht="29.25" customHeight="1" x14ac:dyDescent="0.25">
      <c r="B80" s="66" t="s">
        <v>2</v>
      </c>
      <c r="C80" s="31" t="s">
        <v>18</v>
      </c>
      <c r="D80" s="32" t="s">
        <v>6</v>
      </c>
      <c r="E80" s="31" t="s">
        <v>7</v>
      </c>
      <c r="F80" s="31" t="s">
        <v>19</v>
      </c>
      <c r="G80" s="32" t="s">
        <v>9</v>
      </c>
      <c r="H80" s="31" t="s">
        <v>20</v>
      </c>
    </row>
    <row r="81" spans="2:9" hidden="1" x14ac:dyDescent="0.25">
      <c r="B81" s="67" t="s">
        <v>21</v>
      </c>
      <c r="C81" s="59">
        <v>0</v>
      </c>
      <c r="D81" s="43">
        <v>2</v>
      </c>
      <c r="E81" s="63">
        <v>0</v>
      </c>
      <c r="F81" s="63">
        <v>2</v>
      </c>
      <c r="G81" s="43">
        <v>2</v>
      </c>
      <c r="H81" s="46">
        <v>184841</v>
      </c>
    </row>
    <row r="82" spans="2:9" hidden="1" x14ac:dyDescent="0.25">
      <c r="B82" s="67" t="s">
        <v>22</v>
      </c>
      <c r="C82" s="59">
        <v>1</v>
      </c>
      <c r="D82" s="43">
        <v>0</v>
      </c>
      <c r="E82" s="63">
        <v>0</v>
      </c>
      <c r="F82" s="63">
        <v>0</v>
      </c>
      <c r="G82" s="43">
        <v>2</v>
      </c>
      <c r="H82" s="46">
        <v>0</v>
      </c>
    </row>
    <row r="83" spans="2:9" hidden="1" x14ac:dyDescent="0.25">
      <c r="B83" s="67" t="s">
        <v>23</v>
      </c>
      <c r="C83" s="59"/>
      <c r="D83" s="43"/>
      <c r="E83" s="63"/>
      <c r="F83" s="63"/>
      <c r="G83" s="43"/>
      <c r="H83" s="46">
        <v>0</v>
      </c>
    </row>
    <row r="84" spans="2:9" hidden="1" x14ac:dyDescent="0.25">
      <c r="B84" s="67" t="s">
        <v>24</v>
      </c>
      <c r="C84" s="59"/>
      <c r="D84" s="43"/>
      <c r="E84" s="63"/>
      <c r="F84" s="63"/>
      <c r="G84" s="43"/>
      <c r="H84" s="46">
        <v>0</v>
      </c>
    </row>
    <row r="85" spans="2:9" hidden="1" x14ac:dyDescent="0.25">
      <c r="B85" s="67" t="s">
        <v>25</v>
      </c>
      <c r="C85" s="59"/>
      <c r="D85" s="43"/>
      <c r="E85" s="63"/>
      <c r="F85" s="63"/>
      <c r="G85" s="43"/>
      <c r="H85" s="46">
        <v>0</v>
      </c>
    </row>
    <row r="86" spans="2:9" hidden="1" x14ac:dyDescent="0.25">
      <c r="B86" s="67" t="s">
        <v>26</v>
      </c>
      <c r="C86" s="59"/>
      <c r="D86" s="43"/>
      <c r="E86" s="63"/>
      <c r="F86" s="63"/>
      <c r="G86" s="43"/>
      <c r="H86" s="46">
        <v>0</v>
      </c>
    </row>
    <row r="87" spans="2:9" hidden="1" x14ac:dyDescent="0.25">
      <c r="B87" s="67" t="s">
        <v>27</v>
      </c>
      <c r="C87" s="59"/>
      <c r="D87" s="43"/>
      <c r="E87" s="63"/>
      <c r="F87" s="63"/>
      <c r="G87" s="43"/>
      <c r="H87" s="46">
        <v>0</v>
      </c>
    </row>
    <row r="88" spans="2:9" hidden="1" x14ac:dyDescent="0.25">
      <c r="B88" s="67" t="s">
        <v>28</v>
      </c>
      <c r="C88" s="59"/>
      <c r="D88" s="43"/>
      <c r="E88" s="63"/>
      <c r="F88" s="63"/>
      <c r="G88" s="43"/>
      <c r="H88" s="46">
        <v>0</v>
      </c>
    </row>
    <row r="89" spans="2:9" hidden="1" x14ac:dyDescent="0.25">
      <c r="B89" s="67" t="s">
        <v>29</v>
      </c>
      <c r="C89" s="59"/>
      <c r="D89" s="43"/>
      <c r="E89" s="63"/>
      <c r="F89" s="63"/>
      <c r="G89" s="43"/>
      <c r="H89" s="46">
        <v>0</v>
      </c>
    </row>
    <row r="90" spans="2:9" ht="19.5" customHeight="1" x14ac:dyDescent="0.25">
      <c r="B90" s="33" t="s">
        <v>21</v>
      </c>
      <c r="C90" s="42">
        <v>1</v>
      </c>
      <c r="D90" s="55">
        <v>0</v>
      </c>
      <c r="E90" s="63">
        <v>3</v>
      </c>
      <c r="F90" s="63">
        <v>3</v>
      </c>
      <c r="G90" s="43">
        <v>3</v>
      </c>
      <c r="H90" s="46">
        <v>0</v>
      </c>
    </row>
    <row r="91" spans="2:9" ht="18.75" customHeight="1" x14ac:dyDescent="0.25">
      <c r="B91" s="33" t="s">
        <v>22</v>
      </c>
      <c r="C91" s="42"/>
      <c r="D91" s="55"/>
      <c r="E91" s="63"/>
      <c r="F91" s="63"/>
      <c r="G91" s="43"/>
      <c r="H91" s="46"/>
    </row>
    <row r="92" spans="2:9" ht="21" customHeight="1" x14ac:dyDescent="0.25">
      <c r="B92" s="33" t="s">
        <v>23</v>
      </c>
      <c r="C92" s="67"/>
      <c r="D92" s="34"/>
      <c r="E92" s="61"/>
      <c r="F92" s="61"/>
      <c r="G92" s="34"/>
      <c r="H92" s="46"/>
      <c r="I92" s="70"/>
    </row>
    <row r="93" spans="2:9" ht="21" customHeight="1" x14ac:dyDescent="0.25">
      <c r="B93" s="33" t="s">
        <v>24</v>
      </c>
      <c r="C93" s="67"/>
      <c r="D93" s="34"/>
      <c r="E93" s="61"/>
      <c r="F93" s="61"/>
      <c r="G93" s="34"/>
      <c r="H93" s="46"/>
    </row>
    <row r="94" spans="2:9" ht="20.25" customHeight="1" x14ac:dyDescent="0.25">
      <c r="B94" s="33" t="s">
        <v>25</v>
      </c>
      <c r="C94" s="67"/>
      <c r="D94" s="34"/>
      <c r="E94" s="61"/>
      <c r="F94" s="61"/>
      <c r="G94" s="34"/>
      <c r="H94" s="46"/>
    </row>
    <row r="95" spans="2:9" ht="21.75" customHeight="1" x14ac:dyDescent="0.25">
      <c r="B95" s="33" t="s">
        <v>26</v>
      </c>
      <c r="C95" s="59"/>
      <c r="D95" s="43"/>
      <c r="E95" s="63"/>
      <c r="F95" s="63"/>
      <c r="G95" s="43"/>
      <c r="H95" s="59"/>
    </row>
    <row r="96" spans="2:9" ht="21.75" customHeight="1" x14ac:dyDescent="0.25">
      <c r="B96" s="33" t="s">
        <v>27</v>
      </c>
      <c r="C96" s="59"/>
      <c r="D96" s="43"/>
      <c r="E96" s="63"/>
      <c r="F96" s="63"/>
      <c r="G96" s="43"/>
      <c r="H96" s="59"/>
    </row>
    <row r="97" spans="2:8" ht="21.75" customHeight="1" x14ac:dyDescent="0.25">
      <c r="B97" s="33" t="s">
        <v>36</v>
      </c>
      <c r="C97" s="59"/>
      <c r="D97" s="43"/>
      <c r="E97" s="63"/>
      <c r="F97" s="63"/>
      <c r="G97" s="43"/>
      <c r="H97" s="59"/>
    </row>
    <row r="98" spans="2:8" ht="21.75" customHeight="1" x14ac:dyDescent="0.25">
      <c r="B98" s="33" t="s">
        <v>29</v>
      </c>
      <c r="C98" s="59"/>
      <c r="D98" s="43"/>
      <c r="E98" s="63"/>
      <c r="F98" s="63"/>
      <c r="G98" s="43"/>
      <c r="H98" s="59"/>
    </row>
    <row r="99" spans="2:8" ht="21.75" customHeight="1" x14ac:dyDescent="0.25">
      <c r="B99" s="33" t="s">
        <v>30</v>
      </c>
      <c r="C99" s="59"/>
      <c r="D99" s="43"/>
      <c r="E99" s="63"/>
      <c r="F99" s="63"/>
      <c r="G99" s="43"/>
      <c r="H99" s="58"/>
    </row>
    <row r="100" spans="2:8" ht="21.75" customHeight="1" x14ac:dyDescent="0.25">
      <c r="B100" s="33" t="s">
        <v>31</v>
      </c>
      <c r="C100" s="59"/>
      <c r="D100" s="43"/>
      <c r="E100" s="63"/>
      <c r="F100" s="63"/>
      <c r="G100" s="43"/>
      <c r="H100" s="58"/>
    </row>
    <row r="101" spans="2:8" ht="21.75" customHeight="1" x14ac:dyDescent="0.25">
      <c r="B101" s="33" t="s">
        <v>32</v>
      </c>
      <c r="C101" s="59"/>
      <c r="D101" s="43"/>
      <c r="E101" s="63"/>
      <c r="F101" s="63"/>
      <c r="G101" s="43"/>
      <c r="H101" s="58"/>
    </row>
    <row r="102" spans="2:8" ht="22.5" customHeight="1" x14ac:dyDescent="0.25">
      <c r="B102" s="71"/>
      <c r="C102" s="71"/>
      <c r="D102" s="72"/>
      <c r="E102" s="73"/>
      <c r="F102" s="73"/>
      <c r="G102" s="72"/>
      <c r="H102" s="73"/>
    </row>
    <row r="103" spans="2:8" ht="21.75" customHeight="1" x14ac:dyDescent="0.25">
      <c r="B103" s="28" t="s">
        <v>37</v>
      </c>
      <c r="D103" s="29"/>
      <c r="E103" s="29"/>
      <c r="F103" s="29"/>
    </row>
    <row r="104" spans="2:8" ht="30" customHeight="1" x14ac:dyDescent="0.25">
      <c r="B104" s="66" t="s">
        <v>2</v>
      </c>
      <c r="C104" s="31" t="s">
        <v>18</v>
      </c>
      <c r="D104" s="32" t="s">
        <v>6</v>
      </c>
      <c r="E104" s="31" t="s">
        <v>7</v>
      </c>
      <c r="F104" s="31" t="s">
        <v>19</v>
      </c>
      <c r="G104" s="32" t="s">
        <v>9</v>
      </c>
      <c r="H104" s="31" t="s">
        <v>20</v>
      </c>
    </row>
    <row r="105" spans="2:8" ht="21" customHeight="1" x14ac:dyDescent="0.25">
      <c r="B105" s="33" t="s">
        <v>21</v>
      </c>
      <c r="C105" s="59">
        <v>12</v>
      </c>
      <c r="D105" s="43">
        <v>1</v>
      </c>
      <c r="E105" s="63">
        <v>11</v>
      </c>
      <c r="F105" s="63">
        <v>12</v>
      </c>
      <c r="G105" s="43">
        <v>10</v>
      </c>
      <c r="H105" s="46">
        <v>0</v>
      </c>
    </row>
    <row r="106" spans="2:8" ht="21" customHeight="1" x14ac:dyDescent="0.25">
      <c r="B106" s="33" t="s">
        <v>22</v>
      </c>
      <c r="C106" s="59"/>
      <c r="D106" s="43"/>
      <c r="E106" s="63"/>
      <c r="F106" s="63"/>
      <c r="G106" s="43"/>
      <c r="H106" s="46"/>
    </row>
    <row r="107" spans="2:8" ht="19.5" customHeight="1" x14ac:dyDescent="0.25">
      <c r="B107" s="33" t="s">
        <v>23</v>
      </c>
      <c r="C107" s="59"/>
      <c r="D107" s="43"/>
      <c r="E107" s="63"/>
      <c r="F107" s="63"/>
      <c r="G107" s="43"/>
      <c r="H107" s="46"/>
    </row>
    <row r="108" spans="2:8" ht="21" customHeight="1" x14ac:dyDescent="0.25">
      <c r="B108" s="33" t="s">
        <v>24</v>
      </c>
      <c r="C108" s="59"/>
      <c r="D108" s="43"/>
      <c r="E108" s="63"/>
      <c r="F108" s="63"/>
      <c r="G108" s="43"/>
      <c r="H108" s="46"/>
    </row>
    <row r="109" spans="2:8" ht="23.25" customHeight="1" x14ac:dyDescent="0.25">
      <c r="B109" s="33" t="s">
        <v>25</v>
      </c>
      <c r="C109" s="59"/>
      <c r="D109" s="43"/>
      <c r="E109" s="63"/>
      <c r="F109" s="63"/>
      <c r="G109" s="43"/>
      <c r="H109" s="46"/>
    </row>
    <row r="110" spans="2:8" ht="22.5" customHeight="1" x14ac:dyDescent="0.25">
      <c r="B110" s="33" t="s">
        <v>26</v>
      </c>
      <c r="C110" s="59"/>
      <c r="D110" s="43"/>
      <c r="E110" s="63"/>
      <c r="F110" s="63"/>
      <c r="G110" s="43"/>
      <c r="H110" s="59"/>
    </row>
    <row r="111" spans="2:8" ht="22.5" customHeight="1" x14ac:dyDescent="0.25">
      <c r="B111" s="33" t="s">
        <v>27</v>
      </c>
      <c r="C111" s="59"/>
      <c r="D111" s="43"/>
      <c r="E111" s="63"/>
      <c r="F111" s="63"/>
      <c r="G111" s="43"/>
      <c r="H111" s="59"/>
    </row>
    <row r="112" spans="2:8" ht="18.75" customHeight="1" x14ac:dyDescent="0.25">
      <c r="B112" s="33" t="s">
        <v>28</v>
      </c>
      <c r="C112" s="59"/>
      <c r="D112" s="43"/>
      <c r="E112" s="63"/>
      <c r="F112" s="63"/>
      <c r="G112" s="43"/>
      <c r="H112" s="59"/>
    </row>
    <row r="113" spans="2:8" ht="18.75" customHeight="1" x14ac:dyDescent="0.25">
      <c r="B113" s="33" t="s">
        <v>29</v>
      </c>
      <c r="C113" s="59"/>
      <c r="D113" s="43"/>
      <c r="E113" s="63"/>
      <c r="F113" s="63"/>
      <c r="G113" s="43"/>
      <c r="H113" s="59"/>
    </row>
    <row r="114" spans="2:8" ht="21.75" customHeight="1" x14ac:dyDescent="0.25">
      <c r="B114" s="33" t="s">
        <v>30</v>
      </c>
      <c r="C114" s="59"/>
      <c r="D114" s="43"/>
      <c r="E114" s="63"/>
      <c r="F114" s="63"/>
      <c r="G114" s="43"/>
      <c r="H114" s="58"/>
    </row>
    <row r="115" spans="2:8" ht="21.75" customHeight="1" x14ac:dyDescent="0.25">
      <c r="B115" s="33" t="s">
        <v>31</v>
      </c>
      <c r="C115" s="59"/>
      <c r="D115" s="43"/>
      <c r="E115" s="63"/>
      <c r="F115" s="63"/>
      <c r="G115" s="43"/>
      <c r="H115" s="58"/>
    </row>
    <row r="116" spans="2:8" ht="21.75" customHeight="1" x14ac:dyDescent="0.25">
      <c r="B116" s="33" t="s">
        <v>32</v>
      </c>
      <c r="C116" s="59"/>
      <c r="D116" s="43"/>
      <c r="E116" s="63"/>
      <c r="F116" s="63"/>
      <c r="G116" s="43"/>
      <c r="H116" s="58"/>
    </row>
    <row r="117" spans="2:8" ht="19.5" customHeight="1" x14ac:dyDescent="0.25"/>
    <row r="118" spans="2:8" ht="29.25" customHeight="1" x14ac:dyDescent="0.25">
      <c r="B118" s="74" t="s">
        <v>38</v>
      </c>
      <c r="C118" s="75">
        <f t="shared" ref="C118:H118" si="0">+C105+C90+C57+C32+C7</f>
        <v>2368</v>
      </c>
      <c r="D118" s="76">
        <f t="shared" si="0"/>
        <v>742</v>
      </c>
      <c r="E118" s="75">
        <f t="shared" si="0"/>
        <v>2090</v>
      </c>
      <c r="F118" s="75">
        <f t="shared" si="0"/>
        <v>2832</v>
      </c>
      <c r="G118" s="76">
        <f t="shared" si="0"/>
        <v>2057</v>
      </c>
      <c r="H118" s="75">
        <f t="shared" si="0"/>
        <v>7033375</v>
      </c>
    </row>
    <row r="120" spans="2:8" ht="27" customHeight="1" x14ac:dyDescent="0.25">
      <c r="B120" s="74" t="s">
        <v>39</v>
      </c>
      <c r="C120" s="75">
        <f t="shared" ref="C120:H120" si="1">+C106+C91+C67+C33+C8</f>
        <v>0</v>
      </c>
      <c r="D120" s="76">
        <f t="shared" si="1"/>
        <v>0</v>
      </c>
      <c r="E120" s="75">
        <f t="shared" si="1"/>
        <v>0</v>
      </c>
      <c r="F120" s="75">
        <f t="shared" si="1"/>
        <v>0</v>
      </c>
      <c r="G120" s="76">
        <f t="shared" si="1"/>
        <v>0</v>
      </c>
      <c r="H120" s="75">
        <f t="shared" si="1"/>
        <v>0</v>
      </c>
    </row>
    <row r="122" spans="2:8" ht="31.5" customHeight="1" x14ac:dyDescent="0.25">
      <c r="B122" s="77" t="s">
        <v>40</v>
      </c>
      <c r="C122" s="78">
        <f t="shared" ref="C122:H122" si="2">+C107+C92+C68+C44+C19</f>
        <v>0</v>
      </c>
      <c r="D122" s="79">
        <f t="shared" si="2"/>
        <v>0</v>
      </c>
      <c r="E122" s="78">
        <f t="shared" si="2"/>
        <v>0</v>
      </c>
      <c r="F122" s="78">
        <f t="shared" si="2"/>
        <v>0</v>
      </c>
      <c r="G122" s="79">
        <f t="shared" si="2"/>
        <v>0</v>
      </c>
      <c r="H122" s="78">
        <f t="shared" si="2"/>
        <v>0</v>
      </c>
    </row>
    <row r="124" spans="2:8" ht="25.5" customHeight="1" x14ac:dyDescent="0.25">
      <c r="B124" s="80" t="s">
        <v>41</v>
      </c>
      <c r="C124" s="81">
        <f t="shared" ref="C124:H124" si="3">+C108+C93+C69+C45+C20</f>
        <v>0</v>
      </c>
      <c r="D124" s="82">
        <f t="shared" si="3"/>
        <v>0</v>
      </c>
      <c r="E124" s="83">
        <f t="shared" si="3"/>
        <v>0</v>
      </c>
      <c r="F124" s="83">
        <f t="shared" si="3"/>
        <v>0</v>
      </c>
      <c r="G124" s="82">
        <f t="shared" si="3"/>
        <v>0</v>
      </c>
      <c r="H124" s="84">
        <f t="shared" si="3"/>
        <v>0</v>
      </c>
    </row>
    <row r="126" spans="2:8" ht="26.25" customHeight="1" x14ac:dyDescent="0.25">
      <c r="B126" s="77" t="s">
        <v>42</v>
      </c>
      <c r="C126" s="81">
        <f t="shared" ref="C126:H126" si="4">+C109+C94+C70+C46+C21</f>
        <v>0</v>
      </c>
      <c r="D126" s="82">
        <f t="shared" si="4"/>
        <v>0</v>
      </c>
      <c r="E126" s="83">
        <f t="shared" si="4"/>
        <v>0</v>
      </c>
      <c r="F126" s="83">
        <f t="shared" si="4"/>
        <v>0</v>
      </c>
      <c r="G126" s="82">
        <f t="shared" si="4"/>
        <v>0</v>
      </c>
      <c r="H126" s="84">
        <f t="shared" si="4"/>
        <v>0</v>
      </c>
    </row>
    <row r="128" spans="2:8" ht="22.5" customHeight="1" x14ac:dyDescent="0.25">
      <c r="B128" s="77" t="s">
        <v>43</v>
      </c>
      <c r="C128" s="81">
        <f t="shared" ref="C128:H128" si="5">+C110+C95+C71+C47+C22</f>
        <v>0</v>
      </c>
      <c r="D128" s="82">
        <f t="shared" si="5"/>
        <v>0</v>
      </c>
      <c r="E128" s="81">
        <f t="shared" si="5"/>
        <v>0</v>
      </c>
      <c r="F128" s="81">
        <f t="shared" si="5"/>
        <v>0</v>
      </c>
      <c r="G128" s="82">
        <f t="shared" si="5"/>
        <v>0</v>
      </c>
      <c r="H128" s="81">
        <f t="shared" si="5"/>
        <v>0</v>
      </c>
    </row>
    <row r="130" spans="2:8" ht="23.25" customHeight="1" x14ac:dyDescent="0.25">
      <c r="B130" s="77" t="s">
        <v>44</v>
      </c>
      <c r="C130" s="81">
        <f t="shared" ref="C130:H130" si="6">+C111+C96+C72+C48+C23</f>
        <v>0</v>
      </c>
      <c r="D130" s="81">
        <f t="shared" si="6"/>
        <v>0</v>
      </c>
      <c r="E130" s="81">
        <f t="shared" si="6"/>
        <v>0</v>
      </c>
      <c r="F130" s="81">
        <f t="shared" si="6"/>
        <v>0</v>
      </c>
      <c r="G130" s="81">
        <f t="shared" si="6"/>
        <v>0</v>
      </c>
      <c r="H130" s="81">
        <f t="shared" si="6"/>
        <v>0</v>
      </c>
    </row>
    <row r="132" spans="2:8" ht="24" customHeight="1" x14ac:dyDescent="0.25">
      <c r="B132" s="77" t="s">
        <v>28</v>
      </c>
      <c r="C132" s="77">
        <f>+C24+C49+C73+C97+C112</f>
        <v>0</v>
      </c>
      <c r="D132" s="82">
        <f>+D24+D49+D73+D97+D112</f>
        <v>0</v>
      </c>
      <c r="E132" s="81">
        <f>+E24+E49+E73+E97+E112</f>
        <v>0</v>
      </c>
      <c r="F132" s="81">
        <f>+F24+F49+F73+F97+F112</f>
        <v>0</v>
      </c>
      <c r="G132" s="82">
        <v>1909</v>
      </c>
      <c r="H132" s="81">
        <f>+H24+H49+H73</f>
        <v>0</v>
      </c>
    </row>
    <row r="134" spans="2:8" ht="27" customHeight="1" x14ac:dyDescent="0.25">
      <c r="B134" s="77" t="s">
        <v>29</v>
      </c>
      <c r="C134" s="80">
        <f t="shared" ref="C134:H134" si="7">+C113+C98+C74+C50+C25</f>
        <v>0</v>
      </c>
      <c r="D134" s="85">
        <f t="shared" si="7"/>
        <v>0</v>
      </c>
      <c r="E134" s="86">
        <f t="shared" si="7"/>
        <v>0</v>
      </c>
      <c r="F134" s="86">
        <f t="shared" si="7"/>
        <v>0</v>
      </c>
      <c r="G134" s="85">
        <f t="shared" si="7"/>
        <v>0</v>
      </c>
      <c r="H134" s="86">
        <f t="shared" si="7"/>
        <v>0</v>
      </c>
    </row>
    <row r="136" spans="2:8" ht="26.25" customHeight="1" x14ac:dyDescent="0.25">
      <c r="B136" s="77" t="s">
        <v>30</v>
      </c>
      <c r="C136" s="86">
        <f t="shared" ref="C136:H136" si="8">+C114+C99+C75+C51+C26</f>
        <v>0</v>
      </c>
      <c r="D136" s="85">
        <f t="shared" si="8"/>
        <v>0</v>
      </c>
      <c r="E136" s="86">
        <f t="shared" si="8"/>
        <v>0</v>
      </c>
      <c r="F136" s="86">
        <f t="shared" si="8"/>
        <v>0</v>
      </c>
      <c r="G136" s="85">
        <f t="shared" si="8"/>
        <v>0</v>
      </c>
      <c r="H136" s="86">
        <f t="shared" si="8"/>
        <v>0</v>
      </c>
    </row>
    <row r="138" spans="2:8" ht="27.75" customHeight="1" x14ac:dyDescent="0.25">
      <c r="B138" s="77" t="s">
        <v>31</v>
      </c>
      <c r="C138" s="86">
        <f t="shared" ref="C138:H138" si="9">+C115+C100+C76+C52+C27</f>
        <v>0</v>
      </c>
      <c r="D138" s="85">
        <f t="shared" si="9"/>
        <v>0</v>
      </c>
      <c r="E138" s="86">
        <f t="shared" si="9"/>
        <v>0</v>
      </c>
      <c r="F138" s="86">
        <f t="shared" si="9"/>
        <v>0</v>
      </c>
      <c r="G138" s="85">
        <f t="shared" si="9"/>
        <v>0</v>
      </c>
      <c r="H138" s="86">
        <f t="shared" si="9"/>
        <v>0</v>
      </c>
    </row>
    <row r="140" spans="2:8" ht="27.75" customHeight="1" x14ac:dyDescent="0.25">
      <c r="B140" s="77" t="s">
        <v>32</v>
      </c>
      <c r="C140" s="86">
        <f t="shared" ref="C140:H140" si="10">+C116+C101+C77+C53+C28</f>
        <v>0</v>
      </c>
      <c r="D140" s="86">
        <f t="shared" si="10"/>
        <v>0</v>
      </c>
      <c r="E140" s="86">
        <f t="shared" si="10"/>
        <v>0</v>
      </c>
      <c r="F140" s="86">
        <f t="shared" si="10"/>
        <v>0</v>
      </c>
      <c r="G140" s="86">
        <f t="shared" si="10"/>
        <v>0</v>
      </c>
      <c r="H140" s="86">
        <f t="shared" si="10"/>
        <v>0</v>
      </c>
    </row>
  </sheetData>
  <mergeCells count="7">
    <mergeCell ref="D103:F103"/>
    <mergeCell ref="B2:G2"/>
    <mergeCell ref="B3:G3"/>
    <mergeCell ref="D5:F5"/>
    <mergeCell ref="D30:F30"/>
    <mergeCell ref="D55:F55"/>
    <mergeCell ref="D79:F7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Por Distribuidora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Dolca Herrera</dc:creator>
  <cp:lastModifiedBy>Dolca Herrera</cp:lastModifiedBy>
  <dcterms:created xsi:type="dcterms:W3CDTF">2017-02-09T13:15:41Z</dcterms:created>
  <dcterms:modified xsi:type="dcterms:W3CDTF">2017-02-09T13:17:21Z</dcterms:modified>
</cp:coreProperties>
</file>