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/>
  </bookViews>
  <sheets>
    <sheet name="GASTOS ENERO 2018" sheetId="2" r:id="rId1"/>
    <sheet name="INGRESOS ENERO 2018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3" l="1"/>
  <c r="I132" i="2" l="1"/>
  <c r="I133" i="2"/>
  <c r="I134" i="2"/>
  <c r="I90" i="2"/>
  <c r="I91" i="2"/>
  <c r="I92" i="2"/>
  <c r="I93" i="2"/>
  <c r="I94" i="2"/>
  <c r="I36" i="2"/>
  <c r="G125" i="2"/>
  <c r="G232" i="2"/>
  <c r="G221" i="2"/>
  <c r="G203" i="2"/>
  <c r="G179" i="2"/>
  <c r="G146" i="2"/>
  <c r="H125" i="2"/>
  <c r="G103" i="2"/>
  <c r="G72" i="2"/>
  <c r="G38" i="2"/>
  <c r="I231" i="2" l="1"/>
  <c r="I196" i="2" l="1"/>
  <c r="I194" i="2"/>
  <c r="I193" i="2"/>
  <c r="I189" i="2"/>
  <c r="I185" i="2"/>
  <c r="I184" i="2"/>
  <c r="I183" i="2"/>
  <c r="I89" i="2"/>
  <c r="I87" i="2"/>
  <c r="I85" i="2"/>
  <c r="I80" i="2"/>
  <c r="I77" i="2"/>
  <c r="I34" i="2"/>
  <c r="F23" i="3" l="1"/>
  <c r="F35" i="3"/>
  <c r="F39" i="3" s="1"/>
  <c r="F37" i="3"/>
  <c r="F50" i="3"/>
  <c r="F53" i="3" s="1"/>
  <c r="F54" i="3" s="1"/>
  <c r="F51" i="3"/>
  <c r="I25" i="2"/>
  <c r="I26" i="2"/>
  <c r="I27" i="2"/>
  <c r="I28" i="2"/>
  <c r="I29" i="2"/>
  <c r="I30" i="2"/>
  <c r="I31" i="2"/>
  <c r="I32" i="2"/>
  <c r="I33" i="2"/>
  <c r="I35" i="2"/>
  <c r="I37" i="2"/>
  <c r="H38" i="2"/>
  <c r="I38" i="2" s="1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9" i="2"/>
  <c r="I70" i="2"/>
  <c r="I71" i="2"/>
  <c r="H72" i="2"/>
  <c r="I74" i="2"/>
  <c r="I75" i="2"/>
  <c r="I76" i="2"/>
  <c r="I78" i="2"/>
  <c r="I79" i="2"/>
  <c r="I81" i="2"/>
  <c r="I82" i="2"/>
  <c r="I83" i="2"/>
  <c r="I84" i="2"/>
  <c r="I86" i="2"/>
  <c r="I88" i="2"/>
  <c r="I95" i="2"/>
  <c r="I96" i="2"/>
  <c r="I97" i="2"/>
  <c r="I98" i="2"/>
  <c r="I99" i="2"/>
  <c r="I100" i="2"/>
  <c r="I101" i="2"/>
  <c r="I102" i="2"/>
  <c r="H103" i="2"/>
  <c r="I105" i="2"/>
  <c r="I106" i="2"/>
  <c r="I107" i="2"/>
  <c r="I108" i="2"/>
  <c r="I109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6" i="2"/>
  <c r="I128" i="2"/>
  <c r="I129" i="2"/>
  <c r="I131" i="2"/>
  <c r="I135" i="2"/>
  <c r="I136" i="2"/>
  <c r="I137" i="2"/>
  <c r="I138" i="2"/>
  <c r="I139" i="2"/>
  <c r="I140" i="2"/>
  <c r="I141" i="2"/>
  <c r="I142" i="2"/>
  <c r="I143" i="2"/>
  <c r="I144" i="2"/>
  <c r="I145" i="2"/>
  <c r="H146" i="2"/>
  <c r="I147" i="2"/>
  <c r="I148" i="2"/>
  <c r="I149" i="2"/>
  <c r="I150" i="2"/>
  <c r="I151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H179" i="2"/>
  <c r="I181" i="2"/>
  <c r="I182" i="2"/>
  <c r="I186" i="2"/>
  <c r="I188" i="2"/>
  <c r="I190" i="2"/>
  <c r="I191" i="2"/>
  <c r="I192" i="2"/>
  <c r="I195" i="2"/>
  <c r="I197" i="2"/>
  <c r="I198" i="2"/>
  <c r="I199" i="2"/>
  <c r="I200" i="2"/>
  <c r="I201" i="2"/>
  <c r="I202" i="2"/>
  <c r="H203" i="2"/>
  <c r="I205" i="2"/>
  <c r="I206" i="2"/>
  <c r="I207" i="2"/>
  <c r="I208" i="2"/>
  <c r="I209" i="2"/>
  <c r="I210" i="2"/>
  <c r="I211" i="2"/>
  <c r="I213" i="2"/>
  <c r="I214" i="2"/>
  <c r="I215" i="2"/>
  <c r="I216" i="2"/>
  <c r="I217" i="2"/>
  <c r="I219" i="2"/>
  <c r="I220" i="2"/>
  <c r="H221" i="2"/>
  <c r="I222" i="2"/>
  <c r="I223" i="2"/>
  <c r="I225" i="2"/>
  <c r="I226" i="2"/>
  <c r="I228" i="2"/>
  <c r="I229" i="2"/>
  <c r="I230" i="2"/>
  <c r="H232" i="2"/>
  <c r="I232" i="2" s="1"/>
  <c r="I233" i="2"/>
  <c r="I235" i="2"/>
  <c r="I236" i="2"/>
  <c r="I238" i="2"/>
  <c r="I239" i="2"/>
  <c r="I240" i="2"/>
  <c r="I241" i="2"/>
  <c r="I242" i="2"/>
  <c r="G243" i="2"/>
  <c r="H243" i="2"/>
  <c r="I244" i="2"/>
  <c r="I146" i="2" l="1"/>
  <c r="F40" i="3"/>
  <c r="H224" i="2"/>
  <c r="I72" i="2"/>
  <c r="I179" i="2"/>
  <c r="I103" i="2"/>
  <c r="I243" i="2"/>
  <c r="I203" i="2"/>
  <c r="G224" i="2"/>
  <c r="I125" i="2"/>
  <c r="H127" i="2"/>
  <c r="H234" i="2" s="1"/>
  <c r="H245" i="2" s="1"/>
  <c r="G127" i="2"/>
  <c r="I221" i="2"/>
  <c r="I224" i="2" l="1"/>
  <c r="I127" i="2"/>
  <c r="G234" i="2"/>
  <c r="G245" i="2" s="1"/>
  <c r="I245" i="2" l="1"/>
  <c r="I234" i="2"/>
</calcChain>
</file>

<file path=xl/sharedStrings.xml><?xml version="1.0" encoding="utf-8"?>
<sst xmlns="http://schemas.openxmlformats.org/spreadsheetml/2006/main" count="290" uniqueCount="178">
  <si>
    <t>TOTAL GENERAL DEL PROGRAMA</t>
  </si>
  <si>
    <t>TOTAL</t>
  </si>
  <si>
    <t>CUENTAS POR PAGAR ANTERIORES</t>
  </si>
  <si>
    <t>DISMINUCION DE LAS CUENTAS POR PAGAR</t>
  </si>
  <si>
    <t>INCREMENTO EN CAJA Y BANCO</t>
  </si>
  <si>
    <t>(3)</t>
  </si>
  <si>
    <t>FONDO</t>
  </si>
  <si>
    <t>OBRA</t>
  </si>
  <si>
    <t>PROY.</t>
  </si>
  <si>
    <t>PROG.</t>
  </si>
  <si>
    <t>COMPROMISO</t>
  </si>
  <si>
    <t>ACTIV.</t>
  </si>
  <si>
    <t>(2)</t>
  </si>
  <si>
    <t>PAGADO</t>
  </si>
  <si>
    <t>DEVENGADO</t>
  </si>
  <si>
    <t>EJECUCION DEL GASTO</t>
  </si>
  <si>
    <t>IMPUTACION PRESUPUESTARIA</t>
  </si>
  <si>
    <t>TOTAL  PROGRAMA 11 MAS 98 DEL FONDO 9995+100</t>
  </si>
  <si>
    <t>TRANSF. CORR. A ASOCIAC. SIN FINES DE LUCRO Y PARTIDOS POLITICOS</t>
  </si>
  <si>
    <t>BECAS Y VIAJES DE ESTUDIOS</t>
  </si>
  <si>
    <t>AYUDAS Y DONACIONES A PERSONAS</t>
  </si>
  <si>
    <t>SUBCTA</t>
  </si>
  <si>
    <t>TOTAL  SERVICIOS FONDO 9995+FONDO 100 ACTIVIDAD 0002</t>
  </si>
  <si>
    <t>TOTAL SERVICIOS DE CAPITAL</t>
  </si>
  <si>
    <t>OBRAS PARA EDIFICACION NO RESIDENCIAL</t>
  </si>
  <si>
    <t>PROGRAMAS DE INFORMATICA Y BASE DE DATOS</t>
  </si>
  <si>
    <t>OTROS EQUIPOS</t>
  </si>
  <si>
    <t>HERRAMIENTAS Y MAQUINAS-HERRAMIENTAS</t>
  </si>
  <si>
    <t>EQUIPO DE GENERACION ELECTRICA APARATOS Y ACCESORIOS ELECTRICOS</t>
  </si>
  <si>
    <t>EQUIPO DE TELECOMUNICACIONES Y SEÑALAMIENTO</t>
  </si>
  <si>
    <t>SISTEMA DE AIRE ACONDICIONADO,CALEFACCION Y REFRIGERACION INDUSTRIAL Y COMERCIAL</t>
  </si>
  <si>
    <t>AUTOMOVILES Y CAMIONES</t>
  </si>
  <si>
    <t>CAMARAS FOTOGRAFICAS Y DE VIDEO</t>
  </si>
  <si>
    <t>OTROS MOBILIARIOS Y EQUIPOS NO IDENTIFICADOS PRECEDENTEMENTE</t>
  </si>
  <si>
    <t>ELECTRODOMESTICO</t>
  </si>
  <si>
    <t>EQUIPO COMPUTACIONAL</t>
  </si>
  <si>
    <t>MUEBLES DE OFICINA Y ESTANTERIA</t>
  </si>
  <si>
    <t>SERVICIOS DE CAPITAL</t>
  </si>
  <si>
    <t>TOTAL MATERIALES Y SUMINISTROS</t>
  </si>
  <si>
    <t>PRODUCTOS Y UTILES VARIOS n.i.p.</t>
  </si>
  <si>
    <t>PRODUCTOS ELECTRICOS Y AFINES</t>
  </si>
  <si>
    <t>UTILES DE COCINA Y COMEDOR</t>
  </si>
  <si>
    <t>UTILES DESTINADOS A ACTIVIDADES DEPORTIVAS Y RECREATIVAS</t>
  </si>
  <si>
    <t>UTILES DE ESCRITORIO, OFICINA INNFORMATICA Y DE ENSEÑANZA</t>
  </si>
  <si>
    <t>MATERIAL PARA LIMPIEZA</t>
  </si>
  <si>
    <t xml:space="preserve">PRODUCTOS QUIMICOS Y CONEXOS </t>
  </si>
  <si>
    <t>COMBUSTIBLES Y LUBRICANTES</t>
  </si>
  <si>
    <t>PRODUCTOS METALICOS Y SUS DERIVADOS</t>
  </si>
  <si>
    <t>ARTICULOS DE PLASTICOS</t>
  </si>
  <si>
    <t>LLANTAS Y NEUMATICOS</t>
  </si>
  <si>
    <t xml:space="preserve">PRODUCTOS MEDICINALES </t>
  </si>
  <si>
    <t>LIBROS, REVISTAS Y PERIODICOS</t>
  </si>
  <si>
    <t>PRODUCTOS DE PAPEL Y CARTON</t>
  </si>
  <si>
    <t>PAPEL  DE ESCRITORIO</t>
  </si>
  <si>
    <t>CALZADOS</t>
  </si>
  <si>
    <t>PRENDAS DE VESTIR</t>
  </si>
  <si>
    <t>PRODUCTOS AGROFORESTALES Y PECUARIOS</t>
  </si>
  <si>
    <t>ALIMENTOS Y BEBIDAS PARA PERSONAS</t>
  </si>
  <si>
    <t>MATERIALES  Y SUMINISTRO</t>
  </si>
  <si>
    <t>TOTAL SERVICIOS NO PERSONALES</t>
  </si>
  <si>
    <t xml:space="preserve">IMPUESTOS, DERECHOS Y TASAS </t>
  </si>
  <si>
    <t>SERVICIOS TECNICOS Y PROFESIONALES</t>
  </si>
  <si>
    <t>ORGANIZACION DE EVENTOS Y FESTIVIDADES</t>
  </si>
  <si>
    <t>SERVICIOS FUNERARIOS Y GASTOS CONEXOS</t>
  </si>
  <si>
    <t>COMISIONES Y GASTOS BANCARIOS</t>
  </si>
  <si>
    <t>GASTOS JUDICIALES</t>
  </si>
  <si>
    <t>REPARACIONES DE MAQUINARIAS Y EQUIPOS</t>
  </si>
  <si>
    <t>OBRAS MENORES</t>
  </si>
  <si>
    <t>SEGUROS DE PERSONAS</t>
  </si>
  <si>
    <t>SEGURO/BIENES MUEBLES</t>
  </si>
  <si>
    <t>SEGUROS BIENES INMUEBLES E INFRAESTRUCTURA</t>
  </si>
  <si>
    <t>OTROS ALQUILERES</t>
  </si>
  <si>
    <t>ALQUILERES DE EQUIPOS DE TRANSPORTE, TRACCION Y ELEVACION</t>
  </si>
  <si>
    <t>ALQUILERES DE MAQUINARIAS Y EQUIPOS</t>
  </si>
  <si>
    <t>ALQUILERES Y RENTAS DE EDIFICIOS Y LOCALES</t>
  </si>
  <si>
    <t>PEAJE</t>
  </si>
  <si>
    <t>ALMACENAJE</t>
  </si>
  <si>
    <t>FLETE</t>
  </si>
  <si>
    <t>PASAJES</t>
  </si>
  <si>
    <t>VIATICOS FUERA DEL PAIS</t>
  </si>
  <si>
    <t>VIATICOS DENTRO DEL PAIS</t>
  </si>
  <si>
    <t>IMPRESIÓN Y ENCUADERNACION</t>
  </si>
  <si>
    <t>PUBLICIDAD Y PROPAGANDA</t>
  </si>
  <si>
    <t>RECOLECCION DE RESIDUOS SOLIDOS</t>
  </si>
  <si>
    <t>AGUA</t>
  </si>
  <si>
    <t>ELECTRICIDAD</t>
  </si>
  <si>
    <t>SERVICIO DE INTERNET Y TELEVISION POR CABLE</t>
  </si>
  <si>
    <t>TELEFAX Y CORREOS</t>
  </si>
  <si>
    <t>TELEFONO LOCAL</t>
  </si>
  <si>
    <t>SERVICIOS TELEFONICOS DE LARGA DISTANCIA</t>
  </si>
  <si>
    <t>SERVICIOS NO PERSONALES</t>
  </si>
  <si>
    <t>TOTAL SERVICIOS PERSONALES</t>
  </si>
  <si>
    <t>CONTRIBUCIONES AL SEGURO DE RIESGO LABORAL</t>
  </si>
  <si>
    <t>CONTRIBUCIONES AL SEGURO DE PENSIONES</t>
  </si>
  <si>
    <t>CONTRIBUCIONES AL SEGURO DE SALUD</t>
  </si>
  <si>
    <t>BONIFICACIONES</t>
  </si>
  <si>
    <t>GASTOS DE REPRESENTACION</t>
  </si>
  <si>
    <t>COMPENSACION</t>
  </si>
  <si>
    <t>VACACIONES</t>
  </si>
  <si>
    <t>PRESTACIONES LABORALES</t>
  </si>
  <si>
    <t>REGALIA PASCUAL</t>
  </si>
  <si>
    <t>REMUNERACIONES AL PERSONAL CON CARACTER TRANSITORIO</t>
  </si>
  <si>
    <t>REMUNERACIONES AL PERSONAL FIJO</t>
  </si>
  <si>
    <t>SERVICIOS PERSONALES</t>
  </si>
  <si>
    <t>SUB-CTA.</t>
  </si>
  <si>
    <t>TOTAL  SERVICIOS FONDO 9995- ACTIVIDAD 0001</t>
  </si>
  <si>
    <t>LICENCIAS INFORMATICAS E INTELECTUALES, INDUSTRIALES Y COMERCIALES</t>
  </si>
  <si>
    <t>EQUIPO DE SEGURIDAD</t>
  </si>
  <si>
    <t>EQUIPOS DE GENERACION ELECTRICA, APARTOS Y ACCESORIOS ELECTRICOS</t>
  </si>
  <si>
    <t>MAQUINARIAS Y EQUIPO NDE CONSTRUCCION</t>
  </si>
  <si>
    <t>MAQUINARIA Y EQUIPO DE CONTRUCCION</t>
  </si>
  <si>
    <t>EQUIPOS Y APARATOS AUDIVISUALES</t>
  </si>
  <si>
    <t>TOTAL  MATERIALES Y SUMINISTROS</t>
  </si>
  <si>
    <t>UTILES DE ESCRITORIO, OFICINA INFORMATICA Y DE ENSEÑANZA</t>
  </si>
  <si>
    <t>PRODUCTOS DE VIDRIO, LOZA Y PORCELANA</t>
  </si>
  <si>
    <t>PRODUCTOS DE CEMENTO, CAL,ASBESTOS, YESO Y ARCILLA</t>
  </si>
  <si>
    <t>ARTICULOS DE CAUCHO</t>
  </si>
  <si>
    <t>CUEROS Y PIELES</t>
  </si>
  <si>
    <t>PRODUCTOS DE ARTES GRAFICAS</t>
  </si>
  <si>
    <t>ACABADOS TEXTILES</t>
  </si>
  <si>
    <t>SUB-TOTAL SERVICIOS NO PERSONALES</t>
  </si>
  <si>
    <t>FUMIGACION, LAVANDERIA, LIMPIEZA E HIGIENE</t>
  </si>
  <si>
    <t>DIETAS EN EL PAIS</t>
  </si>
  <si>
    <t>CODIGO:</t>
  </si>
  <si>
    <t>SUPERINTENDENCIA DE ELECTRICIDAD</t>
  </si>
  <si>
    <t>GERENTE DE CONTABILIDAD</t>
  </si>
  <si>
    <t>LIC. GENRRY ML.  RODRIGUEZ</t>
  </si>
  <si>
    <t>PREPARADO POR</t>
  </si>
  <si>
    <t xml:space="preserve">INCREMENTO/ DISMINUCION EN   CAJA Y BANCO </t>
  </si>
  <si>
    <t>BALANCE FINAL DE CAJA Y BANCO</t>
  </si>
  <si>
    <t>BALANCE INICIAL DE CAJA Y BANCO</t>
  </si>
  <si>
    <t>MENOS EGRESOS DEL MES</t>
  </si>
  <si>
    <t>MAS INGRESO DEL MES SIN VARIACION</t>
  </si>
  <si>
    <t xml:space="preserve">Balance final de c y b del mes anterior </t>
  </si>
  <si>
    <t>BALANCE INICIAL CAJA Y BANCO</t>
  </si>
  <si>
    <t>VALORES EN RD$</t>
  </si>
  <si>
    <t>SALDO DE CAJA Y BANCO</t>
  </si>
  <si>
    <t xml:space="preserve"> INCREMENTO/ DISMINUCION CUENTA POR PAGAR</t>
  </si>
  <si>
    <t>BALANCE FINAL  CTAS X PAGAR</t>
  </si>
  <si>
    <t>BALANCE INICIAL  CTAS X PAGAR</t>
  </si>
  <si>
    <t>CTAS PAGADAS  ANTERIORES</t>
  </si>
  <si>
    <t>TOTAL DE RETENCIONES</t>
  </si>
  <si>
    <t>CTAS. X PAGAR DEL MES SIN VARIACION</t>
  </si>
  <si>
    <t>BALANCE DE CXP MES ANTERIOR</t>
  </si>
  <si>
    <t>SALDO DE CUENTAS POR PAGAR</t>
  </si>
  <si>
    <t>INCREMENTO DE CTAS X PAGAR</t>
  </si>
  <si>
    <t>DISMINUCION DE CAJA Y BCO.</t>
  </si>
  <si>
    <t>INGRESOS FONDOS PROPIOS</t>
  </si>
  <si>
    <t>OTRAS VENTAS DE SERVICIOS</t>
  </si>
  <si>
    <t>FONDO GENERAL</t>
  </si>
  <si>
    <t>DEL GOBIERNO CENTRAL NACIONAL</t>
  </si>
  <si>
    <t>(5)</t>
  </si>
  <si>
    <t>(4)</t>
  </si>
  <si>
    <t>CUENTA</t>
  </si>
  <si>
    <t>SUBGRUPO</t>
  </si>
  <si>
    <t>GRUPO</t>
  </si>
  <si>
    <t>INGRESOS</t>
  </si>
  <si>
    <t>Fondo</t>
  </si>
  <si>
    <t>Denominación de la Cuenta</t>
  </si>
  <si>
    <t>Clasificación del Ingreso</t>
  </si>
  <si>
    <t>AÑO:</t>
  </si>
  <si>
    <t>MES:</t>
  </si>
  <si>
    <t xml:space="preserve">INSTITUCION:     </t>
  </si>
  <si>
    <t>INFORME  DEL INGRESO</t>
  </si>
  <si>
    <t>(1)</t>
  </si>
  <si>
    <t>OTRAS GRATIFICACIONES Y BONIFICACIONES</t>
  </si>
  <si>
    <t>HILADOS Y TELAS</t>
  </si>
  <si>
    <t>TEXTO DE ENSEÑANZA</t>
  </si>
  <si>
    <t>MINERALES</t>
  </si>
  <si>
    <t>TERRENOS URBANOS CON MEJORAS</t>
  </si>
  <si>
    <t>MADERA, CORCHO Y SUS MANUFACTURAS</t>
  </si>
  <si>
    <t>OTROS EQUIPOS DE TRANSPORTE</t>
  </si>
  <si>
    <t>EQUIPOS DE SEGURIDAD</t>
  </si>
  <si>
    <t>ACT.</t>
  </si>
  <si>
    <t>EJECUCION PRESUPUESTARIA DEL GASTO ENERO 2018</t>
  </si>
  <si>
    <t xml:space="preserve">ENERO </t>
  </si>
  <si>
    <t>ENERO 2018</t>
  </si>
  <si>
    <t>GR/ar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</si>
</sst>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;[Red]#,##0"/>
    <numFmt numFmtId="165" formatCode="_-* #,##0.00\ _€_-;\-* #,##0.00\ _€_-;_-* &quot;-&quot;??\ _€_-;_-@_-"/>
    <numFmt numFmtId="166" formatCode="_(* #,##0_);_(* \(#,##0\);_(* &quot;-&quot;_);_(@_)"/>
    <numFmt numFmtId="167" formatCode="_-* #,##0.00\ &quot;€&quot;_-;\-* #,##0.00\ &quot;€&quot;_-;_-* &quot;-&quot;??\ &quot;€&quot;_-;_-@_-"/>
    <numFmt numFmtId="168" formatCode="_(&quot;RD$&quot;* #,##0_);_(&quot;RD$&quot;* \(#,##0\);_(&quot;RD$&quot;* &quot;-&quot;??_);_(@_)"/>
    <numFmt numFmtId="169" formatCode="#,##0\ _€"/>
    <numFmt numFmtId="170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8"/>
      <name val="Tahoma"/>
      <family val="2"/>
    </font>
    <font>
      <b/>
      <u/>
      <sz val="18"/>
      <name val="Arial"/>
      <family val="2"/>
    </font>
    <font>
      <sz val="16"/>
      <name val="Arial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sz val="18"/>
      <color indexed="8"/>
      <name val="Tahoma"/>
      <family val="2"/>
    </font>
    <font>
      <b/>
      <u/>
      <sz val="18"/>
      <name val="Tahoma"/>
      <family val="2"/>
    </font>
    <font>
      <u/>
      <sz val="1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82">
    <xf numFmtId="0" fontId="0" fillId="0" borderId="0" xfId="0"/>
    <xf numFmtId="38" fontId="0" fillId="0" borderId="0" xfId="0" applyNumberFormat="1"/>
    <xf numFmtId="164" fontId="2" fillId="2" borderId="1" xfId="0" applyNumberFormat="1" applyFont="1" applyFill="1" applyBorder="1"/>
    <xf numFmtId="164" fontId="2" fillId="2" borderId="3" xfId="0" applyNumberFormat="1" applyFont="1" applyFill="1" applyBorder="1" applyAlignment="1"/>
    <xf numFmtId="0" fontId="2" fillId="0" borderId="3" xfId="0" applyNumberFormat="1" applyFont="1" applyBorder="1"/>
    <xf numFmtId="0" fontId="2" fillId="0" borderId="4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3" fillId="0" borderId="0" xfId="0" applyFont="1"/>
    <xf numFmtId="3" fontId="2" fillId="2" borderId="2" xfId="0" applyNumberFormat="1" applyFont="1" applyFill="1" applyBorder="1"/>
    <xf numFmtId="3" fontId="2" fillId="2" borderId="1" xfId="0" applyNumberFormat="1" applyFont="1" applyFill="1" applyBorder="1"/>
    <xf numFmtId="0" fontId="2" fillId="3" borderId="7" xfId="0" applyFont="1" applyFill="1" applyBorder="1" applyAlignment="1">
      <alignment horizontal="right"/>
    </xf>
    <xf numFmtId="0" fontId="2" fillId="0" borderId="3" xfId="0" applyFont="1" applyFill="1" applyBorder="1"/>
    <xf numFmtId="0" fontId="2" fillId="0" borderId="5" xfId="0" applyFont="1" applyFill="1" applyBorder="1"/>
    <xf numFmtId="0" fontId="2" fillId="0" borderId="5" xfId="0" applyFont="1" applyBorder="1"/>
    <xf numFmtId="0" fontId="2" fillId="0" borderId="6" xfId="0" applyFont="1" applyBorder="1"/>
    <xf numFmtId="3" fontId="3" fillId="3" borderId="8" xfId="0" applyNumberFormat="1" applyFont="1" applyFill="1" applyBorder="1"/>
    <xf numFmtId="0" fontId="3" fillId="0" borderId="8" xfId="0" applyFont="1" applyBorder="1" applyAlignment="1"/>
    <xf numFmtId="0" fontId="3" fillId="0" borderId="8" xfId="0" applyFont="1" applyBorder="1"/>
    <xf numFmtId="3" fontId="3" fillId="3" borderId="9" xfId="0" applyNumberFormat="1" applyFont="1" applyFill="1" applyBorder="1"/>
    <xf numFmtId="0" fontId="3" fillId="0" borderId="9" xfId="0" applyFont="1" applyBorder="1" applyAlignment="1"/>
    <xf numFmtId="0" fontId="3" fillId="0" borderId="9" xfId="0" applyFont="1" applyBorder="1"/>
    <xf numFmtId="49" fontId="2" fillId="4" borderId="10" xfId="0" applyNumberFormat="1" applyFont="1" applyFill="1" applyBorder="1" applyAlignment="1"/>
    <xf numFmtId="49" fontId="2" fillId="4" borderId="11" xfId="0" applyNumberFormat="1" applyFont="1" applyFill="1" applyBorder="1" applyAlignment="1"/>
    <xf numFmtId="49" fontId="2" fillId="4" borderId="1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49" fontId="2" fillId="4" borderId="15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2" fillId="4" borderId="16" xfId="0" applyNumberFormat="1" applyFont="1" applyFill="1" applyBorder="1" applyAlignment="1">
      <alignment horizontal="center"/>
    </xf>
    <xf numFmtId="49" fontId="2" fillId="4" borderId="17" xfId="0" applyNumberFormat="1" applyFont="1" applyFill="1" applyBorder="1" applyAlignment="1">
      <alignment horizontal="center"/>
    </xf>
    <xf numFmtId="49" fontId="2" fillId="4" borderId="18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3" fillId="0" borderId="0" xfId="0" applyFont="1" applyBorder="1"/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Border="1"/>
    <xf numFmtId="164" fontId="2" fillId="2" borderId="2" xfId="0" applyNumberFormat="1" applyFont="1" applyFill="1" applyBorder="1"/>
    <xf numFmtId="0" fontId="2" fillId="2" borderId="7" xfId="0" applyFont="1" applyFill="1" applyBorder="1" applyAlignment="1">
      <alignment horizontal="right"/>
    </xf>
    <xf numFmtId="0" fontId="2" fillId="5" borderId="4" xfId="0" applyFont="1" applyFill="1" applyBorder="1"/>
    <xf numFmtId="0" fontId="3" fillId="0" borderId="8" xfId="0" applyFont="1" applyFill="1" applyBorder="1" applyAlignment="1"/>
    <xf numFmtId="0" fontId="3" fillId="0" borderId="8" xfId="0" applyFont="1" applyFill="1" applyBorder="1"/>
    <xf numFmtId="0" fontId="3" fillId="0" borderId="9" xfId="0" applyFont="1" applyFill="1" applyBorder="1" applyAlignment="1"/>
    <xf numFmtId="0" fontId="3" fillId="0" borderId="9" xfId="0" applyFont="1" applyFill="1" applyBorder="1"/>
    <xf numFmtId="0" fontId="2" fillId="0" borderId="9" xfId="0" applyFont="1" applyBorder="1"/>
    <xf numFmtId="49" fontId="2" fillId="4" borderId="20" xfId="0" applyNumberFormat="1" applyFont="1" applyFill="1" applyBorder="1" applyAlignment="1"/>
    <xf numFmtId="49" fontId="2" fillId="4" borderId="21" xfId="0" applyNumberFormat="1" applyFont="1" applyFill="1" applyBorder="1" applyAlignment="1"/>
    <xf numFmtId="49" fontId="2" fillId="4" borderId="21" xfId="0" applyNumberFormat="1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/>
    <xf numFmtId="0" fontId="2" fillId="4" borderId="6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3" fontId="4" fillId="0" borderId="0" xfId="0" applyNumberFormat="1" applyFont="1" applyBorder="1" applyAlignment="1"/>
    <xf numFmtId="0" fontId="4" fillId="0" borderId="0" xfId="0" applyFont="1" applyBorder="1" applyAlignment="1"/>
    <xf numFmtId="164" fontId="2" fillId="2" borderId="7" xfId="0" applyNumberFormat="1" applyFont="1" applyFill="1" applyBorder="1"/>
    <xf numFmtId="164" fontId="2" fillId="2" borderId="3" xfId="0" applyNumberFormat="1" applyFont="1" applyFill="1" applyBorder="1" applyAlignment="1">
      <alignment horizontal="right"/>
    </xf>
    <xf numFmtId="0" fontId="2" fillId="3" borderId="4" xfId="0" applyNumberFormat="1" applyFont="1" applyFill="1" applyBorder="1"/>
    <xf numFmtId="0" fontId="2" fillId="3" borderId="5" xfId="0" applyNumberFormat="1" applyFont="1" applyFill="1" applyBorder="1"/>
    <xf numFmtId="164" fontId="2" fillId="0" borderId="0" xfId="0" applyNumberFormat="1" applyFont="1" applyFill="1" applyBorder="1"/>
    <xf numFmtId="164" fontId="2" fillId="0" borderId="0" xfId="1" applyNumberFormat="1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4" fontId="2" fillId="0" borderId="0" xfId="0" applyNumberFormat="1" applyFont="1" applyBorder="1"/>
    <xf numFmtId="164" fontId="2" fillId="2" borderId="2" xfId="0" applyNumberFormat="1" applyFont="1" applyFill="1" applyBorder="1" applyAlignment="1">
      <alignment horizontal="right"/>
    </xf>
    <xf numFmtId="164" fontId="2" fillId="2" borderId="7" xfId="1" applyNumberFormat="1" applyFont="1" applyFill="1" applyBorder="1" applyAlignment="1"/>
    <xf numFmtId="0" fontId="2" fillId="0" borderId="5" xfId="0" applyNumberFormat="1" applyFont="1" applyBorder="1"/>
    <xf numFmtId="38" fontId="3" fillId="3" borderId="9" xfId="0" applyNumberFormat="1" applyFont="1" applyFill="1" applyBorder="1"/>
    <xf numFmtId="164" fontId="3" fillId="0" borderId="9" xfId="0" applyNumberFormat="1" applyFont="1" applyBorder="1" applyAlignment="1"/>
    <xf numFmtId="0" fontId="3" fillId="0" borderId="9" xfId="0" applyNumberFormat="1" applyFont="1" applyFill="1" applyBorder="1"/>
    <xf numFmtId="0" fontId="3" fillId="0" borderId="9" xfId="0" applyNumberFormat="1" applyFont="1" applyBorder="1"/>
    <xf numFmtId="164" fontId="3" fillId="0" borderId="9" xfId="0" applyNumberFormat="1" applyFont="1" applyBorder="1"/>
    <xf numFmtId="164" fontId="3" fillId="0" borderId="8" xfId="0" applyNumberFormat="1" applyFont="1" applyBorder="1" applyAlignment="1"/>
    <xf numFmtId="164" fontId="2" fillId="2" borderId="2" xfId="1" applyNumberFormat="1" applyFont="1" applyFill="1" applyBorder="1" applyAlignment="1"/>
    <xf numFmtId="0" fontId="3" fillId="0" borderId="4" xfId="0" applyNumberFormat="1" applyFont="1" applyBorder="1"/>
    <xf numFmtId="0" fontId="3" fillId="0" borderId="5" xfId="0" applyNumberFormat="1" applyFont="1" applyBorder="1"/>
    <xf numFmtId="38" fontId="3" fillId="3" borderId="8" xfId="0" applyNumberFormat="1" applyFont="1" applyFill="1" applyBorder="1"/>
    <xf numFmtId="0" fontId="3" fillId="0" borderId="8" xfId="0" applyNumberFormat="1" applyFont="1" applyBorder="1"/>
    <xf numFmtId="164" fontId="3" fillId="0" borderId="8" xfId="0" applyNumberFormat="1" applyFont="1" applyBorder="1"/>
    <xf numFmtId="0" fontId="3" fillId="5" borderId="4" xfId="0" applyNumberFormat="1" applyFont="1" applyFill="1" applyBorder="1"/>
    <xf numFmtId="0" fontId="3" fillId="5" borderId="5" xfId="0" applyNumberFormat="1" applyFont="1" applyFill="1" applyBorder="1"/>
    <xf numFmtId="164" fontId="2" fillId="5" borderId="5" xfId="0" applyNumberFormat="1" applyFont="1" applyFill="1" applyBorder="1"/>
    <xf numFmtId="164" fontId="2" fillId="5" borderId="6" xfId="0" applyNumberFormat="1" applyFont="1" applyFill="1" applyBorder="1"/>
    <xf numFmtId="164" fontId="3" fillId="0" borderId="9" xfId="0" applyNumberFormat="1" applyFont="1" applyFill="1" applyBorder="1" applyAlignment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3" fillId="0" borderId="1" xfId="0" applyNumberFormat="1" applyFont="1" applyBorder="1"/>
    <xf numFmtId="164" fontId="2" fillId="0" borderId="3" xfId="1" applyNumberFormat="1" applyFont="1" applyFill="1" applyBorder="1" applyAlignment="1"/>
    <xf numFmtId="164" fontId="2" fillId="0" borderId="3" xfId="0" applyNumberFormat="1" applyFont="1" applyFill="1" applyBorder="1" applyAlignment="1">
      <alignment horizontal="right"/>
    </xf>
    <xf numFmtId="0" fontId="3" fillId="0" borderId="3" xfId="0" applyNumberFormat="1" applyFont="1" applyFill="1" applyBorder="1"/>
    <xf numFmtId="164" fontId="2" fillId="0" borderId="3" xfId="0" applyNumberFormat="1" applyFont="1" applyFill="1" applyBorder="1"/>
    <xf numFmtId="164" fontId="2" fillId="0" borderId="7" xfId="0" applyNumberFormat="1" applyFont="1" applyBorder="1"/>
    <xf numFmtId="164" fontId="2" fillId="3" borderId="23" xfId="1" applyNumberFormat="1" applyFont="1" applyFill="1" applyBorder="1" applyAlignment="1" applyProtection="1">
      <alignment horizontal="right"/>
      <protection locked="0"/>
    </xf>
    <xf numFmtId="164" fontId="2" fillId="3" borderId="6" xfId="1" applyNumberFormat="1" applyFont="1" applyFill="1" applyBorder="1" applyAlignment="1" applyProtection="1">
      <alignment horizontal="right"/>
      <protection locked="0"/>
    </xf>
    <xf numFmtId="164" fontId="2" fillId="5" borderId="7" xfId="0" applyNumberFormat="1" applyFont="1" applyFill="1" applyBorder="1"/>
    <xf numFmtId="38" fontId="3" fillId="3" borderId="9" xfId="0" applyNumberFormat="1" applyFont="1" applyFill="1" applyBorder="1" applyAlignment="1">
      <alignment vertical="center"/>
    </xf>
    <xf numFmtId="164" fontId="2" fillId="3" borderId="17" xfId="1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Border="1"/>
    <xf numFmtId="164" fontId="2" fillId="0" borderId="16" xfId="0" applyNumberFormat="1" applyFont="1" applyBorder="1"/>
    <xf numFmtId="164" fontId="2" fillId="0" borderId="27" xfId="0" applyNumberFormat="1" applyFont="1" applyBorder="1"/>
    <xf numFmtId="0" fontId="2" fillId="4" borderId="15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5" xfId="0" applyFont="1" applyFill="1" applyBorder="1" applyAlignment="1"/>
    <xf numFmtId="0" fontId="2" fillId="4" borderId="5" xfId="0" applyNumberFormat="1" applyFont="1" applyFill="1" applyBorder="1" applyAlignment="1"/>
    <xf numFmtId="17" fontId="2" fillId="4" borderId="1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2" fillId="5" borderId="1" xfId="0" applyNumberFormat="1" applyFont="1" applyFill="1" applyBorder="1"/>
    <xf numFmtId="164" fontId="2" fillId="5" borderId="3" xfId="0" applyNumberFormat="1" applyFont="1" applyFill="1" applyBorder="1"/>
    <xf numFmtId="164" fontId="2" fillId="5" borderId="3" xfId="0" applyNumberFormat="1" applyFont="1" applyFill="1" applyBorder="1" applyAlignment="1">
      <alignment horizontal="right"/>
    </xf>
    <xf numFmtId="164" fontId="2" fillId="0" borderId="3" xfId="0" applyNumberFormat="1" applyFont="1" applyBorder="1"/>
    <xf numFmtId="164" fontId="2" fillId="2" borderId="19" xfId="0" applyNumberFormat="1" applyFont="1" applyFill="1" applyBorder="1"/>
    <xf numFmtId="164" fontId="2" fillId="2" borderId="12" xfId="0" applyNumberFormat="1" applyFont="1" applyFill="1" applyBorder="1"/>
    <xf numFmtId="164" fontId="2" fillId="3" borderId="11" xfId="0" applyNumberFormat="1" applyFont="1" applyFill="1" applyBorder="1" applyAlignment="1">
      <alignment horizontal="right"/>
    </xf>
    <xf numFmtId="0" fontId="2" fillId="0" borderId="24" xfId="0" applyNumberFormat="1" applyFont="1" applyBorder="1"/>
    <xf numFmtId="0" fontId="2" fillId="0" borderId="25" xfId="0" applyNumberFormat="1" applyFont="1" applyBorder="1"/>
    <xf numFmtId="164" fontId="2" fillId="5" borderId="1" xfId="0" applyNumberFormat="1" applyFont="1" applyFill="1" applyBorder="1" applyAlignment="1">
      <alignment horizontal="right"/>
    </xf>
    <xf numFmtId="0" fontId="3" fillId="0" borderId="8" xfId="0" applyNumberFormat="1" applyFont="1" applyFill="1" applyBorder="1"/>
    <xf numFmtId="164" fontId="6" fillId="0" borderId="9" xfId="0" applyNumberFormat="1" applyFont="1" applyBorder="1" applyAlignment="1"/>
    <xf numFmtId="164" fontId="2" fillId="2" borderId="19" xfId="1" applyNumberFormat="1" applyFont="1" applyFill="1" applyBorder="1" applyAlignment="1"/>
    <xf numFmtId="164" fontId="2" fillId="3" borderId="12" xfId="1" applyNumberFormat="1" applyFont="1" applyFill="1" applyBorder="1" applyAlignment="1"/>
    <xf numFmtId="0" fontId="3" fillId="5" borderId="24" xfId="0" applyNumberFormat="1" applyFont="1" applyFill="1" applyBorder="1"/>
    <xf numFmtId="0" fontId="3" fillId="5" borderId="25" xfId="0" applyNumberFormat="1" applyFont="1" applyFill="1" applyBorder="1"/>
    <xf numFmtId="164" fontId="2" fillId="5" borderId="25" xfId="0" applyNumberFormat="1" applyFont="1" applyFill="1" applyBorder="1"/>
    <xf numFmtId="164" fontId="2" fillId="5" borderId="26" xfId="0" applyNumberFormat="1" applyFont="1" applyFill="1" applyBorder="1"/>
    <xf numFmtId="164" fontId="2" fillId="3" borderId="19" xfId="1" applyNumberFormat="1" applyFont="1" applyFill="1" applyBorder="1" applyAlignment="1" applyProtection="1">
      <alignment horizontal="right"/>
      <protection locked="0"/>
    </xf>
    <xf numFmtId="164" fontId="2" fillId="5" borderId="12" xfId="0" applyNumberFormat="1" applyFont="1" applyFill="1" applyBorder="1"/>
    <xf numFmtId="0" fontId="2" fillId="4" borderId="30" xfId="0" applyFont="1" applyFill="1" applyBorder="1" applyAlignment="1">
      <alignment horizontal="center"/>
    </xf>
    <xf numFmtId="3" fontId="2" fillId="4" borderId="25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1" applyNumberFormat="1" applyFont="1" applyFill="1" applyBorder="1" applyAlignment="1">
      <alignment horizontal="right"/>
    </xf>
    <xf numFmtId="0" fontId="2" fillId="4" borderId="26" xfId="0" applyFont="1" applyFill="1" applyBorder="1" applyAlignment="1"/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49" fontId="2" fillId="4" borderId="8" xfId="0" applyNumberFormat="1" applyFont="1" applyFill="1" applyBorder="1" applyAlignment="1">
      <alignment horizontal="center"/>
    </xf>
    <xf numFmtId="0" fontId="3" fillId="4" borderId="10" xfId="0" applyFont="1" applyFill="1" applyBorder="1"/>
    <xf numFmtId="0" fontId="2" fillId="4" borderId="12" xfId="0" applyFont="1" applyFill="1" applyBorder="1"/>
    <xf numFmtId="0" fontId="3" fillId="4" borderId="3" xfId="0" applyFont="1" applyFill="1" applyBorder="1"/>
    <xf numFmtId="0" fontId="2" fillId="4" borderId="3" xfId="0" applyFont="1" applyFill="1" applyBorder="1"/>
    <xf numFmtId="0" fontId="2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7" fillId="0" borderId="0" xfId="0" applyFont="1"/>
    <xf numFmtId="166" fontId="7" fillId="0" borderId="0" xfId="0" applyNumberFormat="1" applyFont="1"/>
    <xf numFmtId="0" fontId="7" fillId="0" borderId="16" xfId="0" applyFont="1" applyBorder="1"/>
    <xf numFmtId="0" fontId="8" fillId="0" borderId="16" xfId="0" applyFont="1" applyBorder="1" applyAlignment="1">
      <alignment horizontal="center" readingOrder="2"/>
    </xf>
    <xf numFmtId="0" fontId="9" fillId="0" borderId="0" xfId="0" applyFont="1" applyAlignment="1">
      <alignment horizontal="center" readingOrder="2"/>
    </xf>
    <xf numFmtId="0" fontId="9" fillId="0" borderId="0" xfId="0" applyFont="1"/>
    <xf numFmtId="37" fontId="4" fillId="0" borderId="2" xfId="0" applyNumberFormat="1" applyFont="1" applyBorder="1"/>
    <xf numFmtId="0" fontId="7" fillId="0" borderId="1" xfId="0" applyFont="1" applyBorder="1"/>
    <xf numFmtId="0" fontId="4" fillId="0" borderId="3" xfId="0" applyFont="1" applyBorder="1"/>
    <xf numFmtId="0" fontId="4" fillId="0" borderId="7" xfId="0" applyFont="1" applyBorder="1"/>
    <xf numFmtId="37" fontId="7" fillId="0" borderId="33" xfId="0" applyNumberFormat="1" applyFont="1" applyBorder="1" applyAlignment="1">
      <alignment horizontal="right"/>
    </xf>
    <xf numFmtId="0" fontId="7" fillId="0" borderId="34" xfId="0" applyFont="1" applyBorder="1"/>
    <xf numFmtId="0" fontId="7" fillId="0" borderId="0" xfId="0" applyFont="1" applyBorder="1"/>
    <xf numFmtId="0" fontId="7" fillId="0" borderId="35" xfId="0" applyFont="1" applyBorder="1"/>
    <xf numFmtId="37" fontId="7" fillId="0" borderId="33" xfId="0" applyNumberFormat="1" applyFont="1" applyBorder="1"/>
    <xf numFmtId="166" fontId="4" fillId="0" borderId="2" xfId="0" applyNumberFormat="1" applyFont="1" applyBorder="1" applyAlignment="1"/>
    <xf numFmtId="166" fontId="4" fillId="0" borderId="2" xfId="0" applyNumberFormat="1" applyFont="1" applyBorder="1" applyAlignment="1">
      <alignment horizontal="right"/>
    </xf>
    <xf numFmtId="166" fontId="7" fillId="0" borderId="33" xfId="0" applyNumberFormat="1" applyFont="1" applyBorder="1"/>
    <xf numFmtId="3" fontId="7" fillId="0" borderId="33" xfId="0" applyNumberFormat="1" applyFont="1" applyBorder="1" applyAlignment="1">
      <alignment horizontal="right"/>
    </xf>
    <xf numFmtId="0" fontId="7" fillId="0" borderId="3" xfId="0" applyFont="1" applyBorder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4" fillId="0" borderId="2" xfId="0" applyNumberFormat="1" applyFont="1" applyBorder="1"/>
    <xf numFmtId="3" fontId="7" fillId="0" borderId="33" xfId="0" applyNumberFormat="1" applyFont="1" applyBorder="1"/>
    <xf numFmtId="3" fontId="4" fillId="0" borderId="33" xfId="0" applyNumberFormat="1" applyFont="1" applyBorder="1"/>
    <xf numFmtId="0" fontId="4" fillId="0" borderId="0" xfId="0" applyFont="1" applyBorder="1"/>
    <xf numFmtId="0" fontId="4" fillId="0" borderId="35" xfId="0" applyFont="1" applyBorder="1"/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166" fontId="4" fillId="0" borderId="36" xfId="2" applyNumberFormat="1" applyFont="1" applyBorder="1" applyAlignment="1">
      <alignment horizontal="right" vertical="top"/>
    </xf>
    <xf numFmtId="0" fontId="4" fillId="0" borderId="37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39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168" fontId="4" fillId="0" borderId="17" xfId="0" applyNumberFormat="1" applyFont="1" applyBorder="1" applyAlignment="1"/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vertical="top"/>
    </xf>
    <xf numFmtId="0" fontId="4" fillId="0" borderId="17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37" fontId="4" fillId="0" borderId="21" xfId="0" applyNumberFormat="1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4" fillId="0" borderId="21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3" fontId="4" fillId="0" borderId="21" xfId="0" applyNumberFormat="1" applyFont="1" applyFill="1" applyBorder="1" applyAlignment="1"/>
    <xf numFmtId="169" fontId="4" fillId="0" borderId="21" xfId="2" applyNumberFormat="1" applyFont="1" applyBorder="1" applyAlignment="1">
      <alignment horizontal="center" wrapText="1"/>
    </xf>
    <xf numFmtId="168" fontId="4" fillId="0" borderId="21" xfId="0" applyNumberFormat="1" applyFont="1" applyBorder="1" applyAlignment="1"/>
    <xf numFmtId="168" fontId="4" fillId="0" borderId="21" xfId="0" applyNumberFormat="1" applyFont="1" applyBorder="1" applyAlignment="1">
      <alignment horizontal="right"/>
    </xf>
    <xf numFmtId="170" fontId="4" fillId="0" borderId="8" xfId="1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wrapText="1"/>
    </xf>
    <xf numFmtId="0" fontId="7" fillId="0" borderId="36" xfId="0" applyFont="1" applyBorder="1"/>
    <xf numFmtId="0" fontId="7" fillId="0" borderId="38" xfId="0" applyFont="1" applyBorder="1"/>
    <xf numFmtId="0" fontId="11" fillId="0" borderId="38" xfId="0" applyFont="1" applyBorder="1"/>
    <xf numFmtId="0" fontId="4" fillId="0" borderId="28" xfId="0" applyFont="1" applyBorder="1"/>
    <xf numFmtId="0" fontId="11" fillId="0" borderId="0" xfId="0" applyFont="1" applyBorder="1"/>
    <xf numFmtId="0" fontId="7" fillId="0" borderId="3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/>
    <xf numFmtId="0" fontId="4" fillId="0" borderId="35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164" fontId="2" fillId="6" borderId="26" xfId="0" applyNumberFormat="1" applyFont="1" applyFill="1" applyBorder="1"/>
    <xf numFmtId="164" fontId="2" fillId="6" borderId="25" xfId="0" applyNumberFormat="1" applyFont="1" applyFill="1" applyBorder="1"/>
    <xf numFmtId="0" fontId="3" fillId="6" borderId="25" xfId="0" applyNumberFormat="1" applyFont="1" applyFill="1" applyBorder="1"/>
    <xf numFmtId="0" fontId="3" fillId="6" borderId="24" xfId="0" applyNumberFormat="1" applyFont="1" applyFill="1" applyBorder="1"/>
    <xf numFmtId="164" fontId="5" fillId="6" borderId="11" xfId="0" applyNumberFormat="1" applyFont="1" applyFill="1" applyBorder="1" applyAlignment="1">
      <alignment horizontal="center"/>
    </xf>
    <xf numFmtId="164" fontId="5" fillId="6" borderId="25" xfId="0" applyNumberFormat="1" applyFont="1" applyFill="1" applyBorder="1" applyAlignment="1"/>
    <xf numFmtId="164" fontId="2" fillId="6" borderId="30" xfId="0" applyNumberFormat="1" applyFont="1" applyFill="1" applyBorder="1" applyAlignment="1">
      <alignment horizontal="right"/>
    </xf>
    <xf numFmtId="164" fontId="2" fillId="3" borderId="11" xfId="0" applyNumberFormat="1" applyFont="1" applyFill="1" applyBorder="1" applyAlignment="1">
      <alignment horizontal="center"/>
    </xf>
    <xf numFmtId="164" fontId="2" fillId="6" borderId="12" xfId="0" applyNumberFormat="1" applyFont="1" applyFill="1" applyBorder="1"/>
    <xf numFmtId="164" fontId="2" fillId="6" borderId="11" xfId="0" applyNumberFormat="1" applyFont="1" applyFill="1" applyBorder="1"/>
    <xf numFmtId="164" fontId="3" fillId="6" borderId="11" xfId="0" applyNumberFormat="1" applyFont="1" applyFill="1" applyBorder="1"/>
    <xf numFmtId="164" fontId="2" fillId="6" borderId="11" xfId="0" applyNumberFormat="1" applyFont="1" applyFill="1" applyBorder="1" applyAlignment="1">
      <alignment horizontal="center"/>
    </xf>
    <xf numFmtId="164" fontId="2" fillId="6" borderId="11" xfId="1" applyNumberFormat="1" applyFont="1" applyFill="1" applyBorder="1" applyAlignment="1"/>
    <xf numFmtId="164" fontId="2" fillId="6" borderId="10" xfId="0" applyNumberFormat="1" applyFont="1" applyFill="1" applyBorder="1" applyAlignment="1">
      <alignment horizontal="right"/>
    </xf>
    <xf numFmtId="0" fontId="3" fillId="6" borderId="11" xfId="0" applyNumberFormat="1" applyFont="1" applyFill="1" applyBorder="1"/>
    <xf numFmtId="164" fontId="5" fillId="6" borderId="11" xfId="1" applyNumberFormat="1" applyFont="1" applyFill="1" applyBorder="1" applyAlignment="1"/>
    <xf numFmtId="164" fontId="2" fillId="0" borderId="17" xfId="0" applyNumberFormat="1" applyFont="1" applyFill="1" applyBorder="1"/>
    <xf numFmtId="0" fontId="2" fillId="0" borderId="9" xfId="0" applyNumberFormat="1" applyFont="1" applyFill="1" applyBorder="1"/>
    <xf numFmtId="164" fontId="5" fillId="6" borderId="19" xfId="0" applyNumberFormat="1" applyFont="1" applyFill="1" applyBorder="1" applyAlignment="1"/>
    <xf numFmtId="164" fontId="3" fillId="6" borderId="19" xfId="0" applyNumberFormat="1" applyFont="1" applyFill="1" applyBorder="1"/>
    <xf numFmtId="164" fontId="2" fillId="6" borderId="10" xfId="0" applyNumberFormat="1" applyFont="1" applyFill="1" applyBorder="1"/>
    <xf numFmtId="164" fontId="2" fillId="2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49" fontId="4" fillId="0" borderId="34" xfId="0" applyNumberFormat="1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</cellXfs>
  <cellStyles count="3">
    <cellStyle name="Millares 2" xfId="1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984250</xdr:colOff>
      <xdr:row>1</xdr:row>
      <xdr:rowOff>158750</xdr:rowOff>
    </xdr:from>
    <xdr:to>
      <xdr:col>5</xdr:col>
      <xdr:colOff>6702425</xdr:colOff>
      <xdr:row>18</xdr:row>
      <xdr:rowOff>0</xdr:rowOff>
    </xdr:to>
    <xdr:pic>
      <xdr:nvPicPr>
        <xdr:cNvPr id="3" name="Imagen 2" descr="Resultado de imagen para superintendencia de electricidad">
          <a:extLst>
            <a:ext uri="{FF2B5EF4-FFF2-40B4-BE49-F238E27FC236}">
              <a16:creationId xmlns:a16="http://schemas.microsoft.com/office/drawing/2014/main" id="{FF2CDCC1-C1A3-4A35-BBBC-B58C1523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349250"/>
          <a:ext cx="5718175" cy="307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B1B97C0-031C-4014-9B0C-C2FAB012EC64}"/>
            </a:ext>
          </a:extLst>
        </xdr:cNvPr>
        <xdr:cNvSpPr txBox="1">
          <a:spLocks noChangeArrowheads="1"/>
        </xdr:cNvSpPr>
      </xdr:nvSpPr>
      <xdr:spPr bwMode="auto">
        <a:xfrm>
          <a:off x="28575" y="1520825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EE94654-99DC-4BCE-9244-5653D6076AF3}"/>
            </a:ext>
          </a:extLst>
        </xdr:cNvPr>
        <xdr:cNvSpPr txBox="1">
          <a:spLocks noChangeArrowheads="1"/>
        </xdr:cNvSpPr>
      </xdr:nvSpPr>
      <xdr:spPr bwMode="auto">
        <a:xfrm>
          <a:off x="66675" y="15208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1D50A8FC-66D5-4491-84A0-B99B12514FDA}"/>
            </a:ext>
          </a:extLst>
        </xdr:cNvPr>
        <xdr:cNvSpPr txBox="1">
          <a:spLocks noChangeArrowheads="1"/>
        </xdr:cNvSpPr>
      </xdr:nvSpPr>
      <xdr:spPr bwMode="auto">
        <a:xfrm>
          <a:off x="1171575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E0DF5A2-08F6-4CB1-B102-355A143203D1}"/>
            </a:ext>
          </a:extLst>
        </xdr:cNvPr>
        <xdr:cNvSpPr txBox="1">
          <a:spLocks noChangeArrowheads="1"/>
        </xdr:cNvSpPr>
      </xdr:nvSpPr>
      <xdr:spPr bwMode="auto">
        <a:xfrm>
          <a:off x="1543050" y="152082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378EFF4A-6E88-4B47-A48C-872E18DBBC7C}"/>
            </a:ext>
          </a:extLst>
        </xdr:cNvPr>
        <xdr:cNvSpPr txBox="1">
          <a:spLocks noChangeArrowheads="1"/>
        </xdr:cNvSpPr>
      </xdr:nvSpPr>
      <xdr:spPr bwMode="auto">
        <a:xfrm>
          <a:off x="0" y="1520825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48D21073-46ED-4D0F-9285-0A8239287089}"/>
            </a:ext>
          </a:extLst>
        </xdr:cNvPr>
        <xdr:cNvSpPr txBox="1">
          <a:spLocks noChangeArrowheads="1"/>
        </xdr:cNvSpPr>
      </xdr:nvSpPr>
      <xdr:spPr bwMode="auto">
        <a:xfrm>
          <a:off x="0" y="1520825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BA696DD8-C6F7-487A-9102-51A970FA2DCC}"/>
            </a:ext>
          </a:extLst>
        </xdr:cNvPr>
        <xdr:cNvSpPr txBox="1">
          <a:spLocks noChangeArrowheads="1"/>
        </xdr:cNvSpPr>
      </xdr:nvSpPr>
      <xdr:spPr bwMode="auto">
        <a:xfrm>
          <a:off x="28575" y="1520825"/>
          <a:ext cx="895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97D28E1-9F69-431D-A6CA-7F4B1AD895D8}"/>
            </a:ext>
          </a:extLst>
        </xdr:cNvPr>
        <xdr:cNvSpPr txBox="1">
          <a:spLocks noChangeArrowheads="1"/>
        </xdr:cNvSpPr>
      </xdr:nvSpPr>
      <xdr:spPr bwMode="auto">
        <a:xfrm>
          <a:off x="2514600" y="1520825"/>
          <a:ext cx="533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5A79E3DB-1308-4F97-808C-A8375583C911}"/>
            </a:ext>
          </a:extLst>
        </xdr:cNvPr>
        <xdr:cNvSpPr txBox="1">
          <a:spLocks noChangeArrowheads="1"/>
        </xdr:cNvSpPr>
      </xdr:nvSpPr>
      <xdr:spPr bwMode="auto">
        <a:xfrm>
          <a:off x="3048000" y="1520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799A159A-B350-4BF2-97C3-AB94E0319FCB}"/>
            </a:ext>
          </a:extLst>
        </xdr:cNvPr>
        <xdr:cNvSpPr txBox="1">
          <a:spLocks noChangeArrowheads="1"/>
        </xdr:cNvSpPr>
      </xdr:nvSpPr>
      <xdr:spPr bwMode="auto">
        <a:xfrm>
          <a:off x="3048000" y="1520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15997942-79DB-485E-9611-A752FB3947D4}"/>
            </a:ext>
          </a:extLst>
        </xdr:cNvPr>
        <xdr:cNvSpPr txBox="1">
          <a:spLocks noChangeArrowheads="1"/>
        </xdr:cNvSpPr>
      </xdr:nvSpPr>
      <xdr:spPr bwMode="auto">
        <a:xfrm>
          <a:off x="2152650" y="1520825"/>
          <a:ext cx="8953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904BEF15-AB07-42DE-AA1F-31E4264F190D}"/>
            </a:ext>
          </a:extLst>
        </xdr:cNvPr>
        <xdr:cNvSpPr txBox="1">
          <a:spLocks noChangeArrowheads="1"/>
        </xdr:cNvSpPr>
      </xdr:nvSpPr>
      <xdr:spPr bwMode="auto">
        <a:xfrm>
          <a:off x="1152525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DF5F2027-D27C-4349-8AC4-59432B241BE1}"/>
            </a:ext>
          </a:extLst>
        </xdr:cNvPr>
        <xdr:cNvSpPr txBox="1">
          <a:spLocks noChangeArrowheads="1"/>
        </xdr:cNvSpPr>
      </xdr:nvSpPr>
      <xdr:spPr bwMode="auto">
        <a:xfrm>
          <a:off x="2381250" y="1520825"/>
          <a:ext cx="6667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4519B996-D982-478D-853A-86ECF7D7D24B}"/>
            </a:ext>
          </a:extLst>
        </xdr:cNvPr>
        <xdr:cNvSpPr txBox="1">
          <a:spLocks noChangeArrowheads="1"/>
        </xdr:cNvSpPr>
      </xdr:nvSpPr>
      <xdr:spPr bwMode="auto">
        <a:xfrm>
          <a:off x="1200150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25358012-3C8E-4360-8F49-47C7AA46A802}"/>
            </a:ext>
          </a:extLst>
        </xdr:cNvPr>
        <xdr:cNvSpPr txBox="1">
          <a:spLocks noChangeArrowheads="1"/>
        </xdr:cNvSpPr>
      </xdr:nvSpPr>
      <xdr:spPr bwMode="auto">
        <a:xfrm>
          <a:off x="2505075" y="1520825"/>
          <a:ext cx="542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86AE669D-57FD-4699-930F-A5006E14C2A0}"/>
            </a:ext>
          </a:extLst>
        </xdr:cNvPr>
        <xdr:cNvSpPr txBox="1">
          <a:spLocks noChangeArrowheads="1"/>
        </xdr:cNvSpPr>
      </xdr:nvSpPr>
      <xdr:spPr bwMode="auto">
        <a:xfrm>
          <a:off x="1104900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6B001997-5150-438A-B7E5-B766B76503D8}"/>
            </a:ext>
          </a:extLst>
        </xdr:cNvPr>
        <xdr:cNvSpPr txBox="1">
          <a:spLocks noChangeArrowheads="1"/>
        </xdr:cNvSpPr>
      </xdr:nvSpPr>
      <xdr:spPr bwMode="auto">
        <a:xfrm>
          <a:off x="2343150" y="1520825"/>
          <a:ext cx="7048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2C6D5782-AC70-44F9-BE8D-22A28C5EF8E2}"/>
            </a:ext>
          </a:extLst>
        </xdr:cNvPr>
        <xdr:cNvSpPr txBox="1">
          <a:spLocks noChangeArrowheads="1"/>
        </xdr:cNvSpPr>
      </xdr:nvSpPr>
      <xdr:spPr bwMode="auto">
        <a:xfrm>
          <a:off x="2466975" y="1520825"/>
          <a:ext cx="5810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5"/>
  <sheetViews>
    <sheetView tabSelected="1" view="pageBreakPreview" topLeftCell="A250" zoomScale="60" zoomScaleNormal="100" workbookViewId="0">
      <selection activeCell="F235" sqref="F235"/>
    </sheetView>
  </sheetViews>
  <sheetFormatPr baseColWidth="10" defaultColWidth="11.42578125" defaultRowHeight="15" x14ac:dyDescent="0.25"/>
  <cols>
    <col min="4" max="4" width="13.7109375" bestFit="1" customWidth="1"/>
    <col min="5" max="5" width="18.140625" customWidth="1"/>
    <col min="6" max="6" width="136" customWidth="1"/>
    <col min="7" max="7" width="26.140625" customWidth="1"/>
    <col min="8" max="8" width="22.28515625" customWidth="1"/>
    <col min="9" max="9" width="19.28515625" hidden="1" customWidth="1"/>
  </cols>
  <sheetData>
    <row r="1" spans="1:9" s="222" customFormat="1" x14ac:dyDescent="0.25">
      <c r="A1" s="250"/>
      <c r="B1" s="250"/>
      <c r="C1" s="250"/>
      <c r="D1" s="250"/>
      <c r="E1" s="250"/>
      <c r="F1" s="250"/>
      <c r="G1" s="250"/>
      <c r="H1" s="250"/>
      <c r="I1" s="250"/>
    </row>
    <row r="2" spans="1:9" s="222" customFormat="1" x14ac:dyDescent="0.25">
      <c r="A2" s="250"/>
      <c r="B2" s="250"/>
      <c r="C2" s="250"/>
      <c r="D2" s="250"/>
      <c r="E2" s="250"/>
      <c r="F2" s="250"/>
      <c r="G2" s="250"/>
      <c r="H2" s="250"/>
      <c r="I2" s="250"/>
    </row>
    <row r="3" spans="1:9" s="222" customFormat="1" x14ac:dyDescent="0.25">
      <c r="A3" s="250"/>
      <c r="B3" s="250"/>
      <c r="C3" s="250"/>
      <c r="D3" s="250"/>
      <c r="E3" s="250"/>
      <c r="F3" s="250"/>
      <c r="G3" s="250"/>
      <c r="H3" s="250"/>
      <c r="I3" s="250"/>
    </row>
    <row r="4" spans="1:9" s="222" customFormat="1" x14ac:dyDescent="0.25">
      <c r="A4" s="250"/>
      <c r="B4" s="250"/>
      <c r="C4" s="250"/>
      <c r="D4" s="250"/>
      <c r="E4" s="250"/>
      <c r="F4" s="250"/>
      <c r="G4" s="250"/>
      <c r="H4" s="250"/>
      <c r="I4" s="250"/>
    </row>
    <row r="5" spans="1:9" s="222" customFormat="1" x14ac:dyDescent="0.25">
      <c r="A5" s="250"/>
      <c r="B5" s="250"/>
      <c r="C5" s="250"/>
      <c r="D5" s="250"/>
      <c r="E5" s="250"/>
      <c r="F5" s="250"/>
      <c r="G5" s="250"/>
      <c r="H5" s="250"/>
      <c r="I5" s="250"/>
    </row>
    <row r="6" spans="1:9" s="222" customFormat="1" x14ac:dyDescent="0.25">
      <c r="A6" s="250"/>
      <c r="B6" s="250"/>
      <c r="C6" s="250"/>
      <c r="D6" s="250"/>
      <c r="E6" s="250"/>
      <c r="F6" s="250"/>
      <c r="G6" s="250"/>
      <c r="H6" s="250"/>
      <c r="I6" s="250"/>
    </row>
    <row r="7" spans="1:9" s="222" customFormat="1" x14ac:dyDescent="0.25">
      <c r="A7" s="250"/>
      <c r="B7" s="250"/>
      <c r="C7" s="250"/>
      <c r="D7" s="250"/>
      <c r="E7" s="250"/>
      <c r="F7" s="250"/>
      <c r="G7" s="250"/>
      <c r="H7" s="250"/>
      <c r="I7" s="250"/>
    </row>
    <row r="8" spans="1:9" s="222" customFormat="1" x14ac:dyDescent="0.25">
      <c r="A8" s="250"/>
      <c r="B8" s="250"/>
      <c r="C8" s="250"/>
      <c r="D8" s="250"/>
      <c r="E8" s="250"/>
      <c r="F8" s="250"/>
      <c r="G8" s="250"/>
      <c r="H8" s="250"/>
      <c r="I8" s="250"/>
    </row>
    <row r="9" spans="1:9" s="222" customFormat="1" x14ac:dyDescent="0.25">
      <c r="A9" s="250"/>
      <c r="B9" s="250"/>
      <c r="C9" s="250"/>
      <c r="D9" s="250"/>
      <c r="E9" s="250"/>
      <c r="F9" s="250"/>
      <c r="G9" s="250"/>
      <c r="H9" s="250"/>
      <c r="I9" s="250"/>
    </row>
    <row r="10" spans="1:9" s="222" customFormat="1" x14ac:dyDescent="0.25">
      <c r="A10" s="250"/>
      <c r="B10" s="250"/>
      <c r="C10" s="250"/>
      <c r="D10" s="250"/>
      <c r="E10" s="250"/>
      <c r="F10" s="250"/>
      <c r="G10" s="250"/>
      <c r="H10" s="250"/>
      <c r="I10" s="250"/>
    </row>
    <row r="11" spans="1:9" s="222" customFormat="1" x14ac:dyDescent="0.25">
      <c r="A11" s="250"/>
      <c r="B11" s="250"/>
      <c r="C11" s="250"/>
      <c r="D11" s="250"/>
      <c r="E11" s="250"/>
      <c r="F11" s="250"/>
      <c r="G11" s="250"/>
      <c r="H11" s="250"/>
      <c r="I11" s="250"/>
    </row>
    <row r="12" spans="1:9" s="222" customFormat="1" x14ac:dyDescent="0.25">
      <c r="A12" s="250"/>
      <c r="B12" s="250"/>
      <c r="C12" s="250"/>
      <c r="D12" s="250"/>
      <c r="E12" s="250"/>
      <c r="F12" s="250"/>
      <c r="G12" s="250"/>
      <c r="H12" s="250"/>
      <c r="I12" s="250"/>
    </row>
    <row r="13" spans="1:9" s="222" customFormat="1" x14ac:dyDescent="0.25">
      <c r="A13" s="250"/>
      <c r="B13" s="250"/>
      <c r="C13" s="250"/>
      <c r="D13" s="250"/>
      <c r="E13" s="250"/>
      <c r="F13" s="250"/>
      <c r="G13" s="250"/>
      <c r="H13" s="250"/>
      <c r="I13" s="250"/>
    </row>
    <row r="14" spans="1:9" s="222" customFormat="1" x14ac:dyDescent="0.25">
      <c r="A14" s="250"/>
      <c r="B14" s="250"/>
      <c r="C14" s="250"/>
      <c r="D14" s="250"/>
      <c r="E14" s="250"/>
      <c r="F14" s="250"/>
      <c r="G14" s="250"/>
      <c r="H14" s="250"/>
      <c r="I14" s="250"/>
    </row>
    <row r="15" spans="1:9" s="222" customFormat="1" x14ac:dyDescent="0.25">
      <c r="A15" s="250"/>
      <c r="B15" s="250"/>
      <c r="C15" s="250"/>
      <c r="D15" s="250"/>
      <c r="E15" s="250"/>
      <c r="F15" s="250"/>
      <c r="G15" s="250"/>
      <c r="H15" s="250"/>
      <c r="I15" s="250"/>
    </row>
    <row r="16" spans="1:9" s="222" customFormat="1" x14ac:dyDescent="0.25">
      <c r="A16" s="250"/>
      <c r="B16" s="250"/>
      <c r="C16" s="250"/>
      <c r="D16" s="250"/>
      <c r="E16" s="250"/>
      <c r="F16" s="250"/>
      <c r="G16" s="250"/>
      <c r="H16" s="250"/>
      <c r="I16" s="250"/>
    </row>
    <row r="17" spans="1:9" s="222" customFormat="1" x14ac:dyDescent="0.25">
      <c r="A17" s="250"/>
      <c r="B17" s="250"/>
      <c r="C17" s="250"/>
      <c r="D17" s="250"/>
      <c r="E17" s="250"/>
      <c r="F17" s="250"/>
      <c r="G17" s="250"/>
      <c r="H17" s="250"/>
      <c r="I17" s="250"/>
    </row>
    <row r="18" spans="1:9" s="222" customFormat="1" x14ac:dyDescent="0.25">
      <c r="A18" s="250"/>
      <c r="B18" s="250"/>
      <c r="C18" s="250"/>
      <c r="D18" s="250"/>
      <c r="E18" s="250"/>
      <c r="F18" s="250"/>
      <c r="G18" s="250"/>
      <c r="H18" s="250"/>
      <c r="I18" s="250"/>
    </row>
    <row r="19" spans="1:9" s="222" customFormat="1" ht="15.75" thickBot="1" x14ac:dyDescent="0.3">
      <c r="A19" s="250"/>
      <c r="B19" s="250"/>
      <c r="C19" s="250"/>
      <c r="D19" s="250"/>
      <c r="E19" s="250"/>
      <c r="F19" s="250"/>
      <c r="G19" s="250"/>
      <c r="H19" s="250"/>
      <c r="I19" s="250"/>
    </row>
    <row r="20" spans="1:9" ht="23.25" thickBot="1" x14ac:dyDescent="0.35">
      <c r="A20" s="246" t="s">
        <v>124</v>
      </c>
      <c r="B20" s="247"/>
      <c r="C20" s="247"/>
      <c r="D20" s="247"/>
      <c r="E20" s="247"/>
      <c r="F20" s="247"/>
      <c r="G20" s="247"/>
      <c r="H20" s="247"/>
    </row>
    <row r="21" spans="1:9" ht="23.25" thickBot="1" x14ac:dyDescent="0.35">
      <c r="A21" s="246" t="s">
        <v>174</v>
      </c>
      <c r="B21" s="247"/>
      <c r="C21" s="247"/>
      <c r="D21" s="247"/>
      <c r="E21" s="247"/>
      <c r="F21" s="247"/>
      <c r="G21" s="247"/>
      <c r="H21" s="247"/>
    </row>
    <row r="22" spans="1:9" ht="24" thickBot="1" x14ac:dyDescent="0.4">
      <c r="A22" s="148" t="s">
        <v>123</v>
      </c>
      <c r="B22" s="147"/>
      <c r="C22" s="146">
        <v>5139</v>
      </c>
      <c r="D22" s="145"/>
      <c r="E22" s="145"/>
      <c r="F22" s="144"/>
      <c r="G22" s="143"/>
      <c r="H22" s="142"/>
    </row>
    <row r="23" spans="1:9" ht="24" thickBot="1" x14ac:dyDescent="0.4">
      <c r="A23" s="27" t="s">
        <v>9</v>
      </c>
      <c r="B23" s="26" t="s">
        <v>8</v>
      </c>
      <c r="C23" s="26" t="s">
        <v>173</v>
      </c>
      <c r="D23" s="26" t="s">
        <v>6</v>
      </c>
      <c r="E23" s="26" t="s">
        <v>104</v>
      </c>
      <c r="F23" s="141"/>
      <c r="G23" s="140" t="s">
        <v>14</v>
      </c>
      <c r="H23" s="139" t="s">
        <v>13</v>
      </c>
    </row>
    <row r="24" spans="1:9" ht="23.25" x14ac:dyDescent="0.35">
      <c r="A24" s="138">
        <v>11</v>
      </c>
      <c r="B24" s="108">
        <v>0</v>
      </c>
      <c r="C24" s="137">
        <v>1</v>
      </c>
      <c r="D24" s="108"/>
      <c r="E24" s="108"/>
      <c r="F24" s="136" t="s">
        <v>103</v>
      </c>
      <c r="G24" s="135"/>
      <c r="H24" s="134"/>
    </row>
    <row r="25" spans="1:9" ht="23.25" x14ac:dyDescent="0.35">
      <c r="A25" s="76"/>
      <c r="B25" s="76"/>
      <c r="C25" s="76"/>
      <c r="D25" s="75">
        <v>9995</v>
      </c>
      <c r="E25" s="75">
        <v>2111</v>
      </c>
      <c r="F25" s="73" t="s">
        <v>102</v>
      </c>
      <c r="G25" s="72">
        <v>19511568.850000001</v>
      </c>
      <c r="H25" s="72">
        <v>19511544</v>
      </c>
      <c r="I25" s="1">
        <f t="shared" ref="I25:I67" si="0">+G25-H25</f>
        <v>24.850000001490116</v>
      </c>
    </row>
    <row r="26" spans="1:9" ht="23.25" x14ac:dyDescent="0.35">
      <c r="A26" s="76"/>
      <c r="B26" s="76"/>
      <c r="C26" s="76"/>
      <c r="D26" s="75">
        <v>9995</v>
      </c>
      <c r="E26" s="75">
        <v>2112</v>
      </c>
      <c r="F26" s="73" t="s">
        <v>101</v>
      </c>
      <c r="G26" s="72">
        <v>27424.07</v>
      </c>
      <c r="H26" s="72">
        <v>27424.07</v>
      </c>
      <c r="I26" s="1">
        <f t="shared" si="0"/>
        <v>0</v>
      </c>
    </row>
    <row r="27" spans="1:9" ht="23.25" x14ac:dyDescent="0.35">
      <c r="A27" s="76"/>
      <c r="B27" s="76"/>
      <c r="C27" s="76"/>
      <c r="D27" s="75">
        <v>9995</v>
      </c>
      <c r="E27" s="75">
        <v>2114</v>
      </c>
      <c r="F27" s="73" t="s">
        <v>100</v>
      </c>
      <c r="G27" s="72">
        <v>257.75</v>
      </c>
      <c r="H27" s="72">
        <v>257.75</v>
      </c>
      <c r="I27" s="1">
        <f t="shared" si="0"/>
        <v>0</v>
      </c>
    </row>
    <row r="28" spans="1:9" ht="23.25" x14ac:dyDescent="0.35">
      <c r="A28" s="76"/>
      <c r="B28" s="76"/>
      <c r="C28" s="76"/>
      <c r="D28" s="75">
        <v>9995</v>
      </c>
      <c r="E28" s="75">
        <v>2115</v>
      </c>
      <c r="F28" s="73" t="s">
        <v>99</v>
      </c>
      <c r="G28" s="72">
        <v>251476.76</v>
      </c>
      <c r="H28" s="72">
        <v>251476.76</v>
      </c>
      <c r="I28" s="1">
        <f t="shared" si="0"/>
        <v>0</v>
      </c>
    </row>
    <row r="29" spans="1:9" ht="23.25" x14ac:dyDescent="0.35">
      <c r="A29" s="76"/>
      <c r="B29" s="76"/>
      <c r="C29" s="76"/>
      <c r="D29" s="75">
        <v>9995</v>
      </c>
      <c r="E29" s="75">
        <v>2116</v>
      </c>
      <c r="F29" s="73" t="s">
        <v>98</v>
      </c>
      <c r="G29" s="72">
        <v>28165.4</v>
      </c>
      <c r="H29" s="72">
        <v>28165.4</v>
      </c>
      <c r="I29" s="1">
        <f t="shared" si="0"/>
        <v>0</v>
      </c>
    </row>
    <row r="30" spans="1:9" ht="23.25" x14ac:dyDescent="0.35">
      <c r="A30" s="76"/>
      <c r="B30" s="76"/>
      <c r="C30" s="76"/>
      <c r="D30" s="75">
        <v>9995</v>
      </c>
      <c r="E30" s="74">
        <v>2122</v>
      </c>
      <c r="F30" s="73" t="s">
        <v>97</v>
      </c>
      <c r="G30" s="72">
        <v>2222766.94</v>
      </c>
      <c r="H30" s="72">
        <v>2222766.94</v>
      </c>
      <c r="I30" s="1">
        <f t="shared" si="0"/>
        <v>0</v>
      </c>
    </row>
    <row r="31" spans="1:9" ht="23.25" x14ac:dyDescent="0.35">
      <c r="A31" s="76"/>
      <c r="B31" s="76"/>
      <c r="C31" s="76"/>
      <c r="D31" s="75">
        <v>9995</v>
      </c>
      <c r="E31" s="74">
        <v>2131</v>
      </c>
      <c r="F31" s="73" t="s">
        <v>122</v>
      </c>
      <c r="G31" s="72"/>
      <c r="H31" s="72"/>
      <c r="I31" s="1">
        <f t="shared" si="0"/>
        <v>0</v>
      </c>
    </row>
    <row r="32" spans="1:9" ht="23.25" x14ac:dyDescent="0.35">
      <c r="A32" s="76"/>
      <c r="B32" s="76"/>
      <c r="C32" s="76"/>
      <c r="D32" s="75">
        <v>9995</v>
      </c>
      <c r="E32" s="74">
        <v>2132</v>
      </c>
      <c r="F32" s="73" t="s">
        <v>96</v>
      </c>
      <c r="G32" s="72">
        <v>243405.69</v>
      </c>
      <c r="H32" s="72">
        <v>243405.69</v>
      </c>
      <c r="I32" s="1">
        <f t="shared" si="0"/>
        <v>0</v>
      </c>
    </row>
    <row r="33" spans="1:9" ht="23.25" x14ac:dyDescent="0.35">
      <c r="A33" s="76"/>
      <c r="B33" s="76"/>
      <c r="C33" s="76"/>
      <c r="D33" s="75">
        <v>9995</v>
      </c>
      <c r="E33" s="75">
        <v>2141</v>
      </c>
      <c r="F33" s="73" t="s">
        <v>95</v>
      </c>
      <c r="G33" s="72"/>
      <c r="H33" s="72"/>
      <c r="I33" s="1">
        <f t="shared" si="0"/>
        <v>0</v>
      </c>
    </row>
    <row r="34" spans="1:9" ht="23.25" x14ac:dyDescent="0.35">
      <c r="A34" s="76"/>
      <c r="B34" s="76"/>
      <c r="C34" s="76"/>
      <c r="D34" s="75">
        <v>9995</v>
      </c>
      <c r="E34" s="75">
        <v>2142</v>
      </c>
      <c r="F34" s="73" t="s">
        <v>165</v>
      </c>
      <c r="G34" s="72"/>
      <c r="H34" s="72"/>
      <c r="I34" s="1">
        <f t="shared" si="0"/>
        <v>0</v>
      </c>
    </row>
    <row r="35" spans="1:9" ht="23.25" x14ac:dyDescent="0.35">
      <c r="A35" s="76"/>
      <c r="B35" s="76"/>
      <c r="C35" s="76"/>
      <c r="D35" s="75">
        <v>9995</v>
      </c>
      <c r="E35" s="75">
        <v>2151</v>
      </c>
      <c r="F35" s="73" t="s">
        <v>94</v>
      </c>
      <c r="G35" s="72">
        <v>1168941.94</v>
      </c>
      <c r="H35" s="72">
        <v>1167868.1399999999</v>
      </c>
      <c r="I35" s="1">
        <f t="shared" si="0"/>
        <v>1073.8000000000466</v>
      </c>
    </row>
    <row r="36" spans="1:9" ht="23.25" x14ac:dyDescent="0.35">
      <c r="A36" s="76"/>
      <c r="B36" s="76"/>
      <c r="C36" s="76"/>
      <c r="D36" s="75">
        <v>9995</v>
      </c>
      <c r="E36" s="75">
        <v>2152</v>
      </c>
      <c r="F36" s="73" t="s">
        <v>93</v>
      </c>
      <c r="G36" s="72">
        <v>1324065.02</v>
      </c>
      <c r="H36" s="72">
        <v>1323051.19</v>
      </c>
      <c r="I36" s="1">
        <f>+G36-H36</f>
        <v>1013.8300000000745</v>
      </c>
    </row>
    <row r="37" spans="1:9" ht="24" thickBot="1" x14ac:dyDescent="0.4">
      <c r="A37" s="76"/>
      <c r="B37" s="76"/>
      <c r="C37" s="76"/>
      <c r="D37" s="82">
        <v>9995</v>
      </c>
      <c r="E37" s="82">
        <v>2153</v>
      </c>
      <c r="F37" s="77" t="s">
        <v>92</v>
      </c>
      <c r="G37" s="81">
        <v>117025.02</v>
      </c>
      <c r="H37" s="81">
        <v>117025.02</v>
      </c>
      <c r="I37" s="1">
        <f t="shared" si="0"/>
        <v>0</v>
      </c>
    </row>
    <row r="38" spans="1:9" ht="24" thickBot="1" x14ac:dyDescent="0.4">
      <c r="A38" s="133"/>
      <c r="B38" s="130"/>
      <c r="C38" s="130"/>
      <c r="D38" s="128"/>
      <c r="E38" s="128"/>
      <c r="F38" s="230" t="s">
        <v>91</v>
      </c>
      <c r="G38" s="132">
        <f>SUM(G25:G37)</f>
        <v>24895097.440000005</v>
      </c>
      <c r="H38" s="132">
        <f>SUM(H25:H37)</f>
        <v>24892984.960000005</v>
      </c>
      <c r="I38" s="1">
        <f t="shared" si="0"/>
        <v>2112.480000000447</v>
      </c>
    </row>
    <row r="39" spans="1:9" ht="24" thickBot="1" x14ac:dyDescent="0.4">
      <c r="A39" s="96"/>
      <c r="B39" s="95"/>
      <c r="C39" s="95"/>
      <c r="D39" s="94"/>
      <c r="E39" s="94"/>
      <c r="F39" s="93"/>
      <c r="G39" s="92"/>
      <c r="H39" s="123"/>
      <c r="I39" s="1">
        <f t="shared" si="0"/>
        <v>0</v>
      </c>
    </row>
    <row r="40" spans="1:9" ht="23.25" x14ac:dyDescent="0.35">
      <c r="A40" s="223"/>
      <c r="B40" s="224"/>
      <c r="C40" s="224"/>
      <c r="D40" s="225"/>
      <c r="E40" s="226"/>
      <c r="F40" s="227" t="s">
        <v>90</v>
      </c>
      <c r="G40" s="228"/>
      <c r="H40" s="229"/>
      <c r="I40" s="1">
        <f t="shared" si="0"/>
        <v>0</v>
      </c>
    </row>
    <row r="41" spans="1:9" ht="23.25" x14ac:dyDescent="0.35">
      <c r="A41" s="76"/>
      <c r="B41" s="76"/>
      <c r="C41" s="76"/>
      <c r="D41" s="75">
        <v>9995</v>
      </c>
      <c r="E41" s="75">
        <v>2212</v>
      </c>
      <c r="F41" s="88" t="s">
        <v>89</v>
      </c>
      <c r="G41" s="72"/>
      <c r="H41" s="72"/>
      <c r="I41" s="1">
        <f t="shared" si="0"/>
        <v>0</v>
      </c>
    </row>
    <row r="42" spans="1:9" ht="23.25" x14ac:dyDescent="0.35">
      <c r="A42" s="76"/>
      <c r="B42" s="76"/>
      <c r="C42" s="76"/>
      <c r="D42" s="74">
        <v>9995</v>
      </c>
      <c r="E42" s="74">
        <v>2213</v>
      </c>
      <c r="F42" s="88" t="s">
        <v>88</v>
      </c>
      <c r="G42" s="72">
        <v>883145.33</v>
      </c>
      <c r="H42" s="72">
        <v>883145.33</v>
      </c>
      <c r="I42" s="1">
        <f t="shared" si="0"/>
        <v>0</v>
      </c>
    </row>
    <row r="43" spans="1:9" ht="23.25" x14ac:dyDescent="0.35">
      <c r="A43" s="76"/>
      <c r="B43" s="76"/>
      <c r="C43" s="76"/>
      <c r="D43" s="74">
        <v>9995</v>
      </c>
      <c r="E43" s="74">
        <v>2214</v>
      </c>
      <c r="F43" s="88" t="s">
        <v>87</v>
      </c>
      <c r="G43" s="72"/>
      <c r="H43" s="72"/>
      <c r="I43" s="1">
        <f t="shared" si="0"/>
        <v>0</v>
      </c>
    </row>
    <row r="44" spans="1:9" ht="23.25" x14ac:dyDescent="0.35">
      <c r="A44" s="76"/>
      <c r="B44" s="76"/>
      <c r="C44" s="76"/>
      <c r="D44" s="74">
        <v>9995</v>
      </c>
      <c r="E44" s="74">
        <v>2215</v>
      </c>
      <c r="F44" s="88" t="s">
        <v>86</v>
      </c>
      <c r="G44" s="72"/>
      <c r="H44" s="72"/>
      <c r="I44" s="1">
        <f t="shared" si="0"/>
        <v>0</v>
      </c>
    </row>
    <row r="45" spans="1:9" ht="23.25" x14ac:dyDescent="0.35">
      <c r="A45" s="76"/>
      <c r="B45" s="76"/>
      <c r="C45" s="76"/>
      <c r="D45" s="74">
        <v>9995</v>
      </c>
      <c r="E45" s="74">
        <v>2216</v>
      </c>
      <c r="F45" s="88" t="s">
        <v>85</v>
      </c>
      <c r="G45" s="72"/>
      <c r="H45" s="72"/>
      <c r="I45" s="1">
        <f t="shared" si="0"/>
        <v>0</v>
      </c>
    </row>
    <row r="46" spans="1:9" ht="23.25" x14ac:dyDescent="0.35">
      <c r="A46" s="76"/>
      <c r="B46" s="76"/>
      <c r="C46" s="76"/>
      <c r="D46" s="74">
        <v>9995</v>
      </c>
      <c r="E46" s="74">
        <v>2217</v>
      </c>
      <c r="F46" s="88" t="s">
        <v>84</v>
      </c>
      <c r="G46" s="72">
        <v>1578</v>
      </c>
      <c r="H46" s="72">
        <v>1578</v>
      </c>
      <c r="I46" s="1">
        <f t="shared" si="0"/>
        <v>0</v>
      </c>
    </row>
    <row r="47" spans="1:9" ht="23.25" x14ac:dyDescent="0.35">
      <c r="A47" s="76"/>
      <c r="B47" s="76"/>
      <c r="C47" s="76"/>
      <c r="D47" s="74">
        <v>9995</v>
      </c>
      <c r="E47" s="74">
        <v>2218</v>
      </c>
      <c r="F47" s="88" t="s">
        <v>83</v>
      </c>
      <c r="G47" s="72">
        <v>1428.57</v>
      </c>
      <c r="H47" s="72">
        <v>1428.57</v>
      </c>
      <c r="I47" s="1">
        <f t="shared" si="0"/>
        <v>0</v>
      </c>
    </row>
    <row r="48" spans="1:9" ht="23.25" x14ac:dyDescent="0.35">
      <c r="A48" s="76"/>
      <c r="B48" s="76"/>
      <c r="C48" s="76"/>
      <c r="D48" s="74">
        <v>9995</v>
      </c>
      <c r="E48" s="74">
        <v>2221</v>
      </c>
      <c r="F48" s="88" t="s">
        <v>82</v>
      </c>
      <c r="G48" s="72">
        <v>1234988</v>
      </c>
      <c r="H48" s="72">
        <v>1234988</v>
      </c>
      <c r="I48" s="1">
        <f t="shared" si="0"/>
        <v>0</v>
      </c>
    </row>
    <row r="49" spans="1:9" ht="23.25" x14ac:dyDescent="0.35">
      <c r="A49" s="76"/>
      <c r="B49" s="76"/>
      <c r="C49" s="76"/>
      <c r="D49" s="74">
        <v>9995</v>
      </c>
      <c r="E49" s="74">
        <v>2222</v>
      </c>
      <c r="F49" s="88" t="s">
        <v>81</v>
      </c>
      <c r="G49" s="72"/>
      <c r="H49" s="72"/>
      <c r="I49" s="1">
        <f t="shared" si="0"/>
        <v>0</v>
      </c>
    </row>
    <row r="50" spans="1:9" ht="23.25" x14ac:dyDescent="0.35">
      <c r="A50" s="76"/>
      <c r="B50" s="76"/>
      <c r="C50" s="76"/>
      <c r="D50" s="75">
        <v>9995</v>
      </c>
      <c r="E50" s="75">
        <v>2231</v>
      </c>
      <c r="F50" s="88" t="s">
        <v>80</v>
      </c>
      <c r="G50" s="72">
        <v>281250</v>
      </c>
      <c r="H50" s="72">
        <v>281250</v>
      </c>
      <c r="I50" s="1">
        <f t="shared" si="0"/>
        <v>0</v>
      </c>
    </row>
    <row r="51" spans="1:9" ht="23.25" x14ac:dyDescent="0.35">
      <c r="A51" s="76"/>
      <c r="B51" s="76"/>
      <c r="C51" s="76"/>
      <c r="D51" s="75">
        <v>9995</v>
      </c>
      <c r="E51" s="75">
        <v>2232</v>
      </c>
      <c r="F51" s="88" t="s">
        <v>79</v>
      </c>
      <c r="G51" s="72"/>
      <c r="H51" s="72"/>
      <c r="I51" s="1">
        <f t="shared" si="0"/>
        <v>0</v>
      </c>
    </row>
    <row r="52" spans="1:9" ht="23.25" x14ac:dyDescent="0.35">
      <c r="A52" s="76"/>
      <c r="B52" s="76"/>
      <c r="C52" s="76"/>
      <c r="D52" s="75">
        <v>9995</v>
      </c>
      <c r="E52" s="75">
        <v>2241</v>
      </c>
      <c r="F52" s="88" t="s">
        <v>78</v>
      </c>
      <c r="G52" s="72">
        <v>20840</v>
      </c>
      <c r="H52" s="72">
        <v>20840</v>
      </c>
      <c r="I52" s="1">
        <f t="shared" si="0"/>
        <v>0</v>
      </c>
    </row>
    <row r="53" spans="1:9" ht="23.25" x14ac:dyDescent="0.35">
      <c r="A53" s="76"/>
      <c r="B53" s="76"/>
      <c r="C53" s="76"/>
      <c r="D53" s="75">
        <v>9995</v>
      </c>
      <c r="E53" s="75">
        <v>2242</v>
      </c>
      <c r="F53" s="88" t="s">
        <v>77</v>
      </c>
      <c r="G53" s="72"/>
      <c r="H53" s="72"/>
      <c r="I53" s="1">
        <f t="shared" si="0"/>
        <v>0</v>
      </c>
    </row>
    <row r="54" spans="1:9" ht="23.25" x14ac:dyDescent="0.35">
      <c r="A54" s="76"/>
      <c r="B54" s="76"/>
      <c r="C54" s="76"/>
      <c r="D54" s="75">
        <v>9995</v>
      </c>
      <c r="E54" s="75">
        <v>2243</v>
      </c>
      <c r="F54" s="88" t="s">
        <v>76</v>
      </c>
      <c r="G54" s="72"/>
      <c r="H54" s="72"/>
      <c r="I54" s="1">
        <f t="shared" si="0"/>
        <v>0</v>
      </c>
    </row>
    <row r="55" spans="1:9" ht="23.25" x14ac:dyDescent="0.35">
      <c r="A55" s="76"/>
      <c r="B55" s="76"/>
      <c r="C55" s="76"/>
      <c r="D55" s="75">
        <v>9995</v>
      </c>
      <c r="E55" s="75">
        <v>2244</v>
      </c>
      <c r="F55" s="88" t="s">
        <v>75</v>
      </c>
      <c r="G55" s="72">
        <v>14834</v>
      </c>
      <c r="H55" s="72">
        <v>14834</v>
      </c>
      <c r="I55" s="1">
        <f t="shared" si="0"/>
        <v>0</v>
      </c>
    </row>
    <row r="56" spans="1:9" ht="23.25" x14ac:dyDescent="0.35">
      <c r="A56" s="76"/>
      <c r="B56" s="76"/>
      <c r="C56" s="76"/>
      <c r="D56" s="75">
        <v>9995</v>
      </c>
      <c r="E56" s="75">
        <v>2251</v>
      </c>
      <c r="F56" s="88" t="s">
        <v>74</v>
      </c>
      <c r="G56" s="72">
        <v>120285.92</v>
      </c>
      <c r="H56" s="72">
        <v>120285.92</v>
      </c>
      <c r="I56" s="1">
        <f t="shared" si="0"/>
        <v>0</v>
      </c>
    </row>
    <row r="57" spans="1:9" ht="23.25" x14ac:dyDescent="0.35">
      <c r="A57" s="76"/>
      <c r="B57" s="76"/>
      <c r="C57" s="76"/>
      <c r="D57" s="75">
        <v>9995</v>
      </c>
      <c r="E57" s="75">
        <v>2253</v>
      </c>
      <c r="F57" s="88" t="s">
        <v>73</v>
      </c>
      <c r="G57" s="72"/>
      <c r="H57" s="72"/>
      <c r="I57" s="1">
        <f t="shared" si="0"/>
        <v>0</v>
      </c>
    </row>
    <row r="58" spans="1:9" ht="23.25" x14ac:dyDescent="0.35">
      <c r="A58" s="76"/>
      <c r="B58" s="76"/>
      <c r="C58" s="76"/>
      <c r="D58" s="75">
        <v>9995</v>
      </c>
      <c r="E58" s="75">
        <v>2254</v>
      </c>
      <c r="F58" s="88" t="s">
        <v>72</v>
      </c>
      <c r="G58" s="72"/>
      <c r="H58" s="72"/>
      <c r="I58" s="1">
        <f t="shared" si="0"/>
        <v>0</v>
      </c>
    </row>
    <row r="59" spans="1:9" ht="23.25" x14ac:dyDescent="0.35">
      <c r="A59" s="76"/>
      <c r="B59" s="76"/>
      <c r="C59" s="76"/>
      <c r="D59" s="75">
        <v>9995</v>
      </c>
      <c r="E59" s="75">
        <v>2258</v>
      </c>
      <c r="F59" s="88" t="s">
        <v>71</v>
      </c>
      <c r="G59" s="72">
        <v>7929.6</v>
      </c>
      <c r="H59" s="72">
        <v>7929.6</v>
      </c>
      <c r="I59" s="1">
        <f t="shared" si="0"/>
        <v>0</v>
      </c>
    </row>
    <row r="60" spans="1:9" ht="23.25" x14ac:dyDescent="0.35">
      <c r="A60" s="76"/>
      <c r="B60" s="76"/>
      <c r="C60" s="76"/>
      <c r="D60" s="75">
        <v>9995</v>
      </c>
      <c r="E60" s="75">
        <v>2261</v>
      </c>
      <c r="F60" s="88" t="s">
        <v>70</v>
      </c>
      <c r="G60" s="72"/>
      <c r="H60" s="72"/>
      <c r="I60" s="1">
        <f t="shared" si="0"/>
        <v>0</v>
      </c>
    </row>
    <row r="61" spans="1:9" ht="23.25" x14ac:dyDescent="0.35">
      <c r="A61" s="76"/>
      <c r="B61" s="76"/>
      <c r="C61" s="76"/>
      <c r="D61" s="75">
        <v>9995</v>
      </c>
      <c r="E61" s="75">
        <v>2262</v>
      </c>
      <c r="F61" s="88" t="s">
        <v>69</v>
      </c>
      <c r="G61" s="72"/>
      <c r="H61" s="72"/>
      <c r="I61" s="1">
        <f t="shared" si="0"/>
        <v>0</v>
      </c>
    </row>
    <row r="62" spans="1:9" ht="23.25" x14ac:dyDescent="0.35">
      <c r="A62" s="76"/>
      <c r="B62" s="76"/>
      <c r="C62" s="76"/>
      <c r="D62" s="75">
        <v>9995</v>
      </c>
      <c r="E62" s="75">
        <v>2263</v>
      </c>
      <c r="F62" s="88" t="s">
        <v>68</v>
      </c>
      <c r="G62" s="72">
        <v>2903179.32</v>
      </c>
      <c r="H62" s="72">
        <v>2585400.96</v>
      </c>
      <c r="I62" s="1">
        <f t="shared" si="0"/>
        <v>317778.35999999987</v>
      </c>
    </row>
    <row r="63" spans="1:9" ht="23.25" x14ac:dyDescent="0.35">
      <c r="A63" s="76"/>
      <c r="B63" s="76"/>
      <c r="C63" s="76"/>
      <c r="D63" s="75">
        <v>9995</v>
      </c>
      <c r="E63" s="75">
        <v>2271</v>
      </c>
      <c r="F63" s="88" t="s">
        <v>67</v>
      </c>
      <c r="G63" s="72">
        <v>18880</v>
      </c>
      <c r="H63" s="72">
        <v>18880</v>
      </c>
      <c r="I63" s="1">
        <f t="shared" si="0"/>
        <v>0</v>
      </c>
    </row>
    <row r="64" spans="1:9" ht="23.25" x14ac:dyDescent="0.35">
      <c r="A64" s="76"/>
      <c r="B64" s="76"/>
      <c r="C64" s="76"/>
      <c r="D64" s="75">
        <v>9995</v>
      </c>
      <c r="E64" s="75">
        <v>2272</v>
      </c>
      <c r="F64" s="88" t="s">
        <v>66</v>
      </c>
      <c r="G64" s="72">
        <v>300535.21999999997</v>
      </c>
      <c r="H64" s="72">
        <v>300535.21999999997</v>
      </c>
      <c r="I64" s="1">
        <f t="shared" si="0"/>
        <v>0</v>
      </c>
    </row>
    <row r="65" spans="1:9" ht="23.25" x14ac:dyDescent="0.35">
      <c r="A65" s="76"/>
      <c r="B65" s="76"/>
      <c r="C65" s="76"/>
      <c r="D65" s="75">
        <v>9995</v>
      </c>
      <c r="E65" s="75">
        <v>2281</v>
      </c>
      <c r="F65" s="88" t="s">
        <v>65</v>
      </c>
      <c r="G65" s="72"/>
      <c r="H65" s="72"/>
      <c r="I65" s="1">
        <f t="shared" si="0"/>
        <v>0</v>
      </c>
    </row>
    <row r="66" spans="1:9" ht="23.25" x14ac:dyDescent="0.35">
      <c r="A66" s="76"/>
      <c r="B66" s="76"/>
      <c r="C66" s="76"/>
      <c r="D66" s="75">
        <v>9995</v>
      </c>
      <c r="E66" s="75">
        <v>2282</v>
      </c>
      <c r="F66" s="88" t="s">
        <v>64</v>
      </c>
      <c r="G66" s="72">
        <v>51327.48</v>
      </c>
      <c r="H66" s="72">
        <v>51327.48</v>
      </c>
      <c r="I66" s="1">
        <f t="shared" si="0"/>
        <v>0</v>
      </c>
    </row>
    <row r="67" spans="1:9" ht="23.25" x14ac:dyDescent="0.35">
      <c r="A67" s="76"/>
      <c r="B67" s="76"/>
      <c r="C67" s="76"/>
      <c r="D67" s="75">
        <v>9995</v>
      </c>
      <c r="E67" s="75">
        <v>2284</v>
      </c>
      <c r="F67" s="88" t="s">
        <v>63</v>
      </c>
      <c r="G67" s="72"/>
      <c r="H67" s="72"/>
      <c r="I67" s="1">
        <f t="shared" si="0"/>
        <v>0</v>
      </c>
    </row>
    <row r="68" spans="1:9" ht="23.25" x14ac:dyDescent="0.35">
      <c r="A68" s="76"/>
      <c r="B68" s="76"/>
      <c r="C68" s="76"/>
      <c r="D68" s="75">
        <v>9995</v>
      </c>
      <c r="E68" s="75">
        <v>2285</v>
      </c>
      <c r="F68" s="88" t="s">
        <v>121</v>
      </c>
      <c r="G68" s="72"/>
      <c r="H68" s="72"/>
      <c r="I68" s="1"/>
    </row>
    <row r="69" spans="1:9" ht="23.25" x14ac:dyDescent="0.35">
      <c r="A69" s="76"/>
      <c r="B69" s="76"/>
      <c r="C69" s="76"/>
      <c r="D69" s="75">
        <v>9995</v>
      </c>
      <c r="E69" s="75">
        <v>2286</v>
      </c>
      <c r="F69" s="88" t="s">
        <v>62</v>
      </c>
      <c r="G69" s="72">
        <v>127800</v>
      </c>
      <c r="H69" s="72">
        <v>127800</v>
      </c>
      <c r="I69" s="1">
        <f t="shared" ref="I69:I94" si="1">+G69-H69</f>
        <v>0</v>
      </c>
    </row>
    <row r="70" spans="1:9" ht="23.25" x14ac:dyDescent="0.35">
      <c r="A70" s="76"/>
      <c r="B70" s="76"/>
      <c r="C70" s="76"/>
      <c r="D70" s="75">
        <v>9995</v>
      </c>
      <c r="E70" s="74">
        <v>2287</v>
      </c>
      <c r="F70" s="88" t="s">
        <v>61</v>
      </c>
      <c r="G70" s="72">
        <v>274007.32</v>
      </c>
      <c r="H70" s="72">
        <v>274007.32</v>
      </c>
      <c r="I70" s="1">
        <f t="shared" si="1"/>
        <v>0</v>
      </c>
    </row>
    <row r="71" spans="1:9" ht="24" thickBot="1" x14ac:dyDescent="0.4">
      <c r="A71" s="76"/>
      <c r="B71" s="76"/>
      <c r="C71" s="76"/>
      <c r="D71" s="75">
        <v>9995</v>
      </c>
      <c r="E71" s="75">
        <v>2288</v>
      </c>
      <c r="F71" s="88" t="s">
        <v>60</v>
      </c>
      <c r="G71" s="72"/>
      <c r="H71" s="72"/>
      <c r="I71" s="1">
        <f t="shared" si="1"/>
        <v>0</v>
      </c>
    </row>
    <row r="72" spans="1:9" ht="24" thickBot="1" x14ac:dyDescent="0.4">
      <c r="A72" s="131"/>
      <c r="B72" s="130"/>
      <c r="C72" s="130"/>
      <c r="D72" s="129"/>
      <c r="E72" s="128"/>
      <c r="F72" s="230" t="s">
        <v>120</v>
      </c>
      <c r="G72" s="127">
        <f>SUM(G41:G71)</f>
        <v>6242008.7600000007</v>
      </c>
      <c r="H72" s="126">
        <f>SUM(H41:H71)</f>
        <v>5924230.4000000004</v>
      </c>
      <c r="I72" s="1">
        <f t="shared" si="1"/>
        <v>317778.36000000034</v>
      </c>
    </row>
    <row r="73" spans="1:9" ht="24" thickBot="1" x14ac:dyDescent="0.4">
      <c r="A73" s="251"/>
      <c r="B73" s="252"/>
      <c r="C73" s="252"/>
      <c r="D73" s="252"/>
      <c r="E73" s="252"/>
      <c r="F73" s="252"/>
      <c r="G73" s="252"/>
      <c r="H73" s="253"/>
      <c r="I73" s="1"/>
    </row>
    <row r="74" spans="1:9" ht="23.25" x14ac:dyDescent="0.35">
      <c r="A74" s="231"/>
      <c r="B74" s="232"/>
      <c r="C74" s="232"/>
      <c r="D74" s="233"/>
      <c r="E74" s="233"/>
      <c r="F74" s="234" t="s">
        <v>58</v>
      </c>
      <c r="G74" s="235"/>
      <c r="H74" s="236"/>
      <c r="I74" s="1">
        <f t="shared" si="1"/>
        <v>0</v>
      </c>
    </row>
    <row r="75" spans="1:9" ht="23.25" x14ac:dyDescent="0.35">
      <c r="A75" s="76"/>
      <c r="B75" s="76"/>
      <c r="C75" s="76"/>
      <c r="D75" s="75">
        <v>9995</v>
      </c>
      <c r="E75" s="75">
        <v>2311</v>
      </c>
      <c r="F75" s="73" t="s">
        <v>57</v>
      </c>
      <c r="G75" s="72">
        <v>151340.34</v>
      </c>
      <c r="H75" s="72">
        <v>151340.34</v>
      </c>
      <c r="I75" s="1">
        <f t="shared" si="1"/>
        <v>0</v>
      </c>
    </row>
    <row r="76" spans="1:9" ht="23.25" x14ac:dyDescent="0.35">
      <c r="A76" s="76"/>
      <c r="B76" s="76"/>
      <c r="C76" s="76"/>
      <c r="D76" s="75">
        <v>9995</v>
      </c>
      <c r="E76" s="75">
        <v>2313</v>
      </c>
      <c r="F76" s="73" t="s">
        <v>56</v>
      </c>
      <c r="G76" s="72">
        <v>36000</v>
      </c>
      <c r="H76" s="72">
        <v>36000</v>
      </c>
      <c r="I76" s="1">
        <f t="shared" si="1"/>
        <v>0</v>
      </c>
    </row>
    <row r="77" spans="1:9" ht="23.25" x14ac:dyDescent="0.35">
      <c r="A77" s="76"/>
      <c r="B77" s="76"/>
      <c r="C77" s="76"/>
      <c r="D77" s="75">
        <v>9995</v>
      </c>
      <c r="E77" s="75">
        <v>2321</v>
      </c>
      <c r="F77" s="73" t="s">
        <v>166</v>
      </c>
      <c r="G77" s="72"/>
      <c r="H77" s="72"/>
      <c r="I77" s="1">
        <f t="shared" si="1"/>
        <v>0</v>
      </c>
    </row>
    <row r="78" spans="1:9" ht="23.25" x14ac:dyDescent="0.35">
      <c r="A78" s="76"/>
      <c r="B78" s="76"/>
      <c r="C78" s="76"/>
      <c r="D78" s="75">
        <v>9995</v>
      </c>
      <c r="E78" s="75">
        <v>2322</v>
      </c>
      <c r="F78" s="73" t="s">
        <v>119</v>
      </c>
      <c r="G78" s="72">
        <v>41300</v>
      </c>
      <c r="H78" s="72">
        <v>41300</v>
      </c>
      <c r="I78" s="1">
        <f t="shared" si="1"/>
        <v>0</v>
      </c>
    </row>
    <row r="79" spans="1:9" ht="23.25" x14ac:dyDescent="0.35">
      <c r="A79" s="76"/>
      <c r="B79" s="76"/>
      <c r="C79" s="76"/>
      <c r="D79" s="75">
        <v>9995</v>
      </c>
      <c r="E79" s="75">
        <v>2323</v>
      </c>
      <c r="F79" s="73" t="s">
        <v>55</v>
      </c>
      <c r="G79" s="72"/>
      <c r="H79" s="72"/>
      <c r="I79" s="1">
        <f t="shared" si="1"/>
        <v>0</v>
      </c>
    </row>
    <row r="80" spans="1:9" ht="23.25" x14ac:dyDescent="0.35">
      <c r="A80" s="76"/>
      <c r="B80" s="76"/>
      <c r="C80" s="76"/>
      <c r="D80" s="75">
        <v>9995</v>
      </c>
      <c r="E80" s="75">
        <v>2324</v>
      </c>
      <c r="F80" s="73" t="s">
        <v>54</v>
      </c>
      <c r="G80" s="72"/>
      <c r="H80" s="72"/>
      <c r="I80" s="1">
        <f t="shared" si="1"/>
        <v>0</v>
      </c>
    </row>
    <row r="81" spans="1:9" ht="23.25" x14ac:dyDescent="0.35">
      <c r="A81" s="76"/>
      <c r="B81" s="76"/>
      <c r="C81" s="76"/>
      <c r="D81" s="75">
        <v>9995</v>
      </c>
      <c r="E81" s="75">
        <v>2331</v>
      </c>
      <c r="F81" s="73" t="s">
        <v>53</v>
      </c>
      <c r="G81" s="72"/>
      <c r="H81" s="72"/>
      <c r="I81" s="1">
        <f t="shared" si="1"/>
        <v>0</v>
      </c>
    </row>
    <row r="82" spans="1:9" ht="23.25" x14ac:dyDescent="0.35">
      <c r="A82" s="76"/>
      <c r="B82" s="76"/>
      <c r="C82" s="76"/>
      <c r="D82" s="75">
        <v>9995</v>
      </c>
      <c r="E82" s="75">
        <v>2332</v>
      </c>
      <c r="F82" s="73" t="s">
        <v>52</v>
      </c>
      <c r="G82" s="72"/>
      <c r="H82" s="72"/>
      <c r="I82" s="1">
        <f t="shared" si="1"/>
        <v>0</v>
      </c>
    </row>
    <row r="83" spans="1:9" ht="23.25" x14ac:dyDescent="0.35">
      <c r="A83" s="76"/>
      <c r="B83" s="76"/>
      <c r="C83" s="76"/>
      <c r="D83" s="75">
        <v>9995</v>
      </c>
      <c r="E83" s="75">
        <v>2333</v>
      </c>
      <c r="F83" s="73" t="s">
        <v>118</v>
      </c>
      <c r="G83" s="72">
        <v>24450</v>
      </c>
      <c r="H83" s="72">
        <v>24450</v>
      </c>
      <c r="I83" s="1">
        <f t="shared" si="1"/>
        <v>0</v>
      </c>
    </row>
    <row r="84" spans="1:9" ht="23.25" x14ac:dyDescent="0.35">
      <c r="A84" s="76"/>
      <c r="B84" s="76"/>
      <c r="C84" s="76"/>
      <c r="D84" s="75">
        <v>9995</v>
      </c>
      <c r="E84" s="75">
        <v>2334</v>
      </c>
      <c r="F84" s="73" t="s">
        <v>51</v>
      </c>
      <c r="G84" s="72">
        <v>14800</v>
      </c>
      <c r="H84" s="72">
        <v>14800</v>
      </c>
      <c r="I84" s="1">
        <f t="shared" si="1"/>
        <v>0</v>
      </c>
    </row>
    <row r="85" spans="1:9" ht="23.25" x14ac:dyDescent="0.35">
      <c r="A85" s="76"/>
      <c r="B85" s="76"/>
      <c r="C85" s="76"/>
      <c r="D85" s="75">
        <v>9995</v>
      </c>
      <c r="E85" s="75">
        <v>2335</v>
      </c>
      <c r="F85" s="73" t="s">
        <v>167</v>
      </c>
      <c r="G85" s="72"/>
      <c r="H85" s="72"/>
      <c r="I85" s="1">
        <f t="shared" si="1"/>
        <v>0</v>
      </c>
    </row>
    <row r="86" spans="1:9" ht="23.25" x14ac:dyDescent="0.35">
      <c r="A86" s="76"/>
      <c r="B86" s="76"/>
      <c r="C86" s="76"/>
      <c r="D86" s="75">
        <v>9995</v>
      </c>
      <c r="E86" s="75">
        <v>2341</v>
      </c>
      <c r="F86" s="73" t="s">
        <v>50</v>
      </c>
      <c r="G86" s="72"/>
      <c r="H86" s="72"/>
      <c r="I86" s="1">
        <f t="shared" si="1"/>
        <v>0</v>
      </c>
    </row>
    <row r="87" spans="1:9" ht="23.25" x14ac:dyDescent="0.35">
      <c r="A87" s="76"/>
      <c r="B87" s="76"/>
      <c r="C87" s="76"/>
      <c r="D87" s="75">
        <v>9995</v>
      </c>
      <c r="E87" s="75">
        <v>2351</v>
      </c>
      <c r="F87" s="73" t="s">
        <v>117</v>
      </c>
      <c r="G87" s="72"/>
      <c r="H87" s="72"/>
      <c r="I87" s="1">
        <f t="shared" si="1"/>
        <v>0</v>
      </c>
    </row>
    <row r="88" spans="1:9" ht="23.25" x14ac:dyDescent="0.35">
      <c r="A88" s="76"/>
      <c r="B88" s="76"/>
      <c r="C88" s="76"/>
      <c r="D88" s="75">
        <v>9995</v>
      </c>
      <c r="E88" s="75">
        <v>2353</v>
      </c>
      <c r="F88" s="73" t="s">
        <v>49</v>
      </c>
      <c r="G88" s="72"/>
      <c r="H88" s="72"/>
      <c r="I88" s="1">
        <f t="shared" si="1"/>
        <v>0</v>
      </c>
    </row>
    <row r="89" spans="1:9" ht="23.25" x14ac:dyDescent="0.35">
      <c r="A89" s="76"/>
      <c r="B89" s="76"/>
      <c r="C89" s="76"/>
      <c r="D89" s="75">
        <v>9995</v>
      </c>
      <c r="E89" s="75">
        <v>2354</v>
      </c>
      <c r="F89" s="73" t="s">
        <v>116</v>
      </c>
      <c r="G89" s="72"/>
      <c r="H89" s="72"/>
      <c r="I89" s="1">
        <f t="shared" si="1"/>
        <v>0</v>
      </c>
    </row>
    <row r="90" spans="1:9" ht="23.25" x14ac:dyDescent="0.35">
      <c r="A90" s="76"/>
      <c r="B90" s="76"/>
      <c r="C90" s="76"/>
      <c r="D90" s="75">
        <v>9995</v>
      </c>
      <c r="E90" s="75">
        <v>2355</v>
      </c>
      <c r="F90" s="73" t="s">
        <v>48</v>
      </c>
      <c r="G90" s="72"/>
      <c r="H90" s="72"/>
      <c r="I90" s="1">
        <f t="shared" si="1"/>
        <v>0</v>
      </c>
    </row>
    <row r="91" spans="1:9" ht="23.25" x14ac:dyDescent="0.35">
      <c r="A91" s="76"/>
      <c r="B91" s="76"/>
      <c r="C91" s="76"/>
      <c r="D91" s="75">
        <v>9995</v>
      </c>
      <c r="E91" s="75">
        <v>2361</v>
      </c>
      <c r="F91" s="73" t="s">
        <v>115</v>
      </c>
      <c r="G91" s="72"/>
      <c r="H91" s="72"/>
      <c r="I91" s="1">
        <f t="shared" si="1"/>
        <v>0</v>
      </c>
    </row>
    <row r="92" spans="1:9" ht="23.25" x14ac:dyDescent="0.35">
      <c r="A92" s="76"/>
      <c r="B92" s="76"/>
      <c r="C92" s="76"/>
      <c r="D92" s="75">
        <v>9995</v>
      </c>
      <c r="E92" s="75">
        <v>2362</v>
      </c>
      <c r="F92" s="73" t="s">
        <v>114</v>
      </c>
      <c r="G92" s="72"/>
      <c r="H92" s="72"/>
      <c r="I92" s="1">
        <f t="shared" si="1"/>
        <v>0</v>
      </c>
    </row>
    <row r="93" spans="1:9" ht="23.25" x14ac:dyDescent="0.35">
      <c r="A93" s="76"/>
      <c r="B93" s="76"/>
      <c r="C93" s="76"/>
      <c r="D93" s="75">
        <v>9995</v>
      </c>
      <c r="E93" s="75">
        <v>2363</v>
      </c>
      <c r="F93" s="73" t="s">
        <v>47</v>
      </c>
      <c r="G93" s="72"/>
      <c r="H93" s="72"/>
      <c r="I93" s="1">
        <f t="shared" si="1"/>
        <v>0</v>
      </c>
    </row>
    <row r="94" spans="1:9" ht="23.25" x14ac:dyDescent="0.35">
      <c r="A94" s="76"/>
      <c r="B94" s="76"/>
      <c r="C94" s="76"/>
      <c r="D94" s="75">
        <v>9995</v>
      </c>
      <c r="E94" s="75">
        <v>2364</v>
      </c>
      <c r="F94" s="73" t="s">
        <v>168</v>
      </c>
      <c r="G94" s="72"/>
      <c r="H94" s="72"/>
      <c r="I94" s="1">
        <f t="shared" si="1"/>
        <v>0</v>
      </c>
    </row>
    <row r="95" spans="1:9" ht="23.25" x14ac:dyDescent="0.35">
      <c r="A95" s="76"/>
      <c r="B95" s="76"/>
      <c r="C95" s="76"/>
      <c r="D95" s="75">
        <v>9995</v>
      </c>
      <c r="E95" s="75">
        <v>2371</v>
      </c>
      <c r="F95" s="73" t="s">
        <v>46</v>
      </c>
      <c r="G95" s="72">
        <v>961202</v>
      </c>
      <c r="H95" s="72">
        <v>961202</v>
      </c>
      <c r="I95" s="1">
        <f t="shared" ref="I95:I109" si="2">+G95-H95</f>
        <v>0</v>
      </c>
    </row>
    <row r="96" spans="1:9" ht="23.25" x14ac:dyDescent="0.35">
      <c r="A96" s="76"/>
      <c r="B96" s="76"/>
      <c r="C96" s="76"/>
      <c r="D96" s="75">
        <v>9995</v>
      </c>
      <c r="E96" s="75">
        <v>2372</v>
      </c>
      <c r="F96" s="73" t="s">
        <v>45</v>
      </c>
      <c r="G96" s="72"/>
      <c r="H96" s="72"/>
      <c r="I96" s="1">
        <f t="shared" si="2"/>
        <v>0</v>
      </c>
    </row>
    <row r="97" spans="1:9" ht="23.25" x14ac:dyDescent="0.35">
      <c r="A97" s="76"/>
      <c r="B97" s="76"/>
      <c r="C97" s="76"/>
      <c r="D97" s="75">
        <v>9995</v>
      </c>
      <c r="E97" s="75">
        <v>2391</v>
      </c>
      <c r="F97" s="73" t="s">
        <v>44</v>
      </c>
      <c r="G97" s="72">
        <v>1188.7</v>
      </c>
      <c r="H97" s="72">
        <v>1188.7</v>
      </c>
      <c r="I97" s="1">
        <f t="shared" si="2"/>
        <v>0</v>
      </c>
    </row>
    <row r="98" spans="1:9" ht="23.25" x14ac:dyDescent="0.35">
      <c r="A98" s="76"/>
      <c r="B98" s="76"/>
      <c r="C98" s="76"/>
      <c r="D98" s="75">
        <v>9995</v>
      </c>
      <c r="E98" s="74">
        <v>2392</v>
      </c>
      <c r="F98" s="73" t="s">
        <v>113</v>
      </c>
      <c r="G98" s="72">
        <v>12787.59</v>
      </c>
      <c r="H98" s="72">
        <v>12787.59</v>
      </c>
      <c r="I98" s="1">
        <f t="shared" si="2"/>
        <v>0</v>
      </c>
    </row>
    <row r="99" spans="1:9" ht="23.25" x14ac:dyDescent="0.35">
      <c r="A99" s="76"/>
      <c r="B99" s="76"/>
      <c r="C99" s="76"/>
      <c r="D99" s="75">
        <v>9995</v>
      </c>
      <c r="E99" s="75">
        <v>2394</v>
      </c>
      <c r="F99" s="73" t="s">
        <v>42</v>
      </c>
      <c r="G99" s="72"/>
      <c r="H99" s="72"/>
      <c r="I99" s="1">
        <f t="shared" si="2"/>
        <v>0</v>
      </c>
    </row>
    <row r="100" spans="1:9" ht="23.25" x14ac:dyDescent="0.35">
      <c r="A100" s="76"/>
      <c r="B100" s="76"/>
      <c r="C100" s="76"/>
      <c r="D100" s="75">
        <v>9995</v>
      </c>
      <c r="E100" s="75">
        <v>2395</v>
      </c>
      <c r="F100" s="73" t="s">
        <v>41</v>
      </c>
      <c r="G100" s="72">
        <v>275.89999999999998</v>
      </c>
      <c r="H100" s="72">
        <v>275.89999999999998</v>
      </c>
      <c r="I100" s="1">
        <f t="shared" si="2"/>
        <v>0</v>
      </c>
    </row>
    <row r="101" spans="1:9" ht="23.25" x14ac:dyDescent="0.35">
      <c r="A101" s="76"/>
      <c r="B101" s="76"/>
      <c r="C101" s="76"/>
      <c r="D101" s="75">
        <v>9995</v>
      </c>
      <c r="E101" s="75">
        <v>2396</v>
      </c>
      <c r="F101" s="73" t="s">
        <v>40</v>
      </c>
      <c r="G101" s="72">
        <v>4189</v>
      </c>
      <c r="H101" s="72">
        <v>4189</v>
      </c>
      <c r="I101" s="1">
        <f t="shared" si="2"/>
        <v>0</v>
      </c>
    </row>
    <row r="102" spans="1:9" ht="24" thickBot="1" x14ac:dyDescent="0.4">
      <c r="A102" s="83"/>
      <c r="B102" s="83"/>
      <c r="C102" s="83"/>
      <c r="D102" s="82">
        <v>9995</v>
      </c>
      <c r="E102" s="82">
        <v>2399</v>
      </c>
      <c r="F102" s="77" t="s">
        <v>39</v>
      </c>
      <c r="G102" s="81">
        <v>74340</v>
      </c>
      <c r="H102" s="81">
        <v>74340</v>
      </c>
      <c r="I102" s="1">
        <f t="shared" si="2"/>
        <v>0</v>
      </c>
    </row>
    <row r="103" spans="1:9" ht="24" thickBot="1" x14ac:dyDescent="0.4">
      <c r="A103" s="7"/>
      <c r="B103" s="6"/>
      <c r="C103" s="6"/>
      <c r="D103" s="80"/>
      <c r="E103" s="79"/>
      <c r="F103" s="244" t="s">
        <v>112</v>
      </c>
      <c r="G103" s="70">
        <f>SUM(G75:G102)</f>
        <v>1321873.5299999998</v>
      </c>
      <c r="H103" s="78">
        <f>SUM(H75:H102)</f>
        <v>1321873.5299999998</v>
      </c>
      <c r="I103" s="1">
        <f t="shared" si="2"/>
        <v>0</v>
      </c>
    </row>
    <row r="104" spans="1:9" ht="24" thickBot="1" x14ac:dyDescent="0.4">
      <c r="A104" s="254"/>
      <c r="B104" s="255"/>
      <c r="C104" s="255"/>
      <c r="D104" s="255"/>
      <c r="E104" s="255"/>
      <c r="F104" s="255"/>
      <c r="G104" s="255"/>
      <c r="H104" s="256"/>
      <c r="I104" s="1"/>
    </row>
    <row r="105" spans="1:9" ht="23.25" x14ac:dyDescent="0.35">
      <c r="A105" s="231"/>
      <c r="B105" s="232"/>
      <c r="C105" s="232"/>
      <c r="D105" s="237"/>
      <c r="E105" s="237"/>
      <c r="F105" s="227" t="s">
        <v>37</v>
      </c>
      <c r="G105" s="238"/>
      <c r="H105" s="236"/>
      <c r="I105" s="1">
        <f t="shared" si="2"/>
        <v>0</v>
      </c>
    </row>
    <row r="106" spans="1:9" ht="23.25" x14ac:dyDescent="0.35">
      <c r="A106" s="76"/>
      <c r="B106" s="76"/>
      <c r="C106" s="76"/>
      <c r="D106" s="75">
        <v>9995</v>
      </c>
      <c r="E106" s="75">
        <v>2611</v>
      </c>
      <c r="F106" s="73" t="s">
        <v>36</v>
      </c>
      <c r="G106" s="72"/>
      <c r="H106" s="72"/>
      <c r="I106" s="1">
        <f t="shared" si="2"/>
        <v>0</v>
      </c>
    </row>
    <row r="107" spans="1:9" ht="23.25" x14ac:dyDescent="0.35">
      <c r="A107" s="76"/>
      <c r="B107" s="76"/>
      <c r="C107" s="76"/>
      <c r="D107" s="75">
        <v>9995</v>
      </c>
      <c r="E107" s="75">
        <v>2613</v>
      </c>
      <c r="F107" s="73" t="s">
        <v>35</v>
      </c>
      <c r="G107" s="72"/>
      <c r="H107" s="72"/>
      <c r="I107" s="1">
        <f t="shared" si="2"/>
        <v>0</v>
      </c>
    </row>
    <row r="108" spans="1:9" ht="23.25" x14ac:dyDescent="0.35">
      <c r="A108" s="76"/>
      <c r="B108" s="76"/>
      <c r="C108" s="76"/>
      <c r="D108" s="75">
        <v>9995</v>
      </c>
      <c r="E108" s="75">
        <v>2614</v>
      </c>
      <c r="F108" s="73" t="s">
        <v>34</v>
      </c>
      <c r="G108" s="72"/>
      <c r="H108" s="72"/>
      <c r="I108" s="1">
        <f t="shared" si="2"/>
        <v>0</v>
      </c>
    </row>
    <row r="109" spans="1:9" ht="23.25" x14ac:dyDescent="0.35">
      <c r="A109" s="76"/>
      <c r="B109" s="76"/>
      <c r="C109" s="76"/>
      <c r="D109" s="75">
        <v>9995</v>
      </c>
      <c r="E109" s="75">
        <v>2619</v>
      </c>
      <c r="F109" s="73" t="s">
        <v>33</v>
      </c>
      <c r="G109" s="72"/>
      <c r="H109" s="72"/>
      <c r="I109" s="1">
        <f t="shared" si="2"/>
        <v>0</v>
      </c>
    </row>
    <row r="110" spans="1:9" ht="23.25" x14ac:dyDescent="0.35">
      <c r="A110" s="76"/>
      <c r="B110" s="76"/>
      <c r="C110" s="76"/>
      <c r="D110" s="75">
        <v>9995</v>
      </c>
      <c r="E110" s="75">
        <v>2621</v>
      </c>
      <c r="F110" s="73" t="s">
        <v>111</v>
      </c>
      <c r="G110" s="72"/>
      <c r="H110" s="72"/>
      <c r="I110" s="1"/>
    </row>
    <row r="111" spans="1:9" ht="23.25" x14ac:dyDescent="0.35">
      <c r="A111" s="76"/>
      <c r="B111" s="76"/>
      <c r="C111" s="76"/>
      <c r="D111" s="75">
        <v>9995</v>
      </c>
      <c r="E111" s="75">
        <v>2623</v>
      </c>
      <c r="F111" s="73" t="s">
        <v>32</v>
      </c>
      <c r="G111" s="72"/>
      <c r="H111" s="72"/>
      <c r="I111" s="1">
        <f t="shared" ref="I111:I129" si="3">+G111-H111</f>
        <v>0</v>
      </c>
    </row>
    <row r="112" spans="1:9" ht="23.25" x14ac:dyDescent="0.35">
      <c r="A112" s="76"/>
      <c r="B112" s="76"/>
      <c r="C112" s="76"/>
      <c r="D112" s="75">
        <v>9995</v>
      </c>
      <c r="E112" s="75">
        <v>2641</v>
      </c>
      <c r="F112" s="73" t="s">
        <v>31</v>
      </c>
      <c r="G112" s="72"/>
      <c r="H112" s="72"/>
      <c r="I112" s="1">
        <f t="shared" si="3"/>
        <v>0</v>
      </c>
    </row>
    <row r="113" spans="1:9" ht="23.25" x14ac:dyDescent="0.35">
      <c r="A113" s="76"/>
      <c r="B113" s="76"/>
      <c r="C113" s="76"/>
      <c r="D113" s="75">
        <v>9995</v>
      </c>
      <c r="E113" s="75">
        <v>2652</v>
      </c>
      <c r="F113" s="73" t="s">
        <v>110</v>
      </c>
      <c r="G113" s="72"/>
      <c r="H113" s="72"/>
      <c r="I113" s="1">
        <f t="shared" si="3"/>
        <v>0</v>
      </c>
    </row>
    <row r="114" spans="1:9" ht="23.25" x14ac:dyDescent="0.35">
      <c r="A114" s="76"/>
      <c r="B114" s="76"/>
      <c r="C114" s="76"/>
      <c r="D114" s="75">
        <v>9995</v>
      </c>
      <c r="E114" s="75">
        <v>2653</v>
      </c>
      <c r="F114" s="73" t="s">
        <v>109</v>
      </c>
      <c r="G114" s="72"/>
      <c r="H114" s="72"/>
      <c r="I114" s="1">
        <f t="shared" si="3"/>
        <v>0</v>
      </c>
    </row>
    <row r="115" spans="1:9" ht="23.25" x14ac:dyDescent="0.35">
      <c r="A115" s="76"/>
      <c r="B115" s="76"/>
      <c r="C115" s="76"/>
      <c r="D115" s="75">
        <v>9995</v>
      </c>
      <c r="E115" s="75">
        <v>2654</v>
      </c>
      <c r="F115" s="125" t="s">
        <v>30</v>
      </c>
      <c r="G115" s="72"/>
      <c r="H115" s="72"/>
      <c r="I115" s="1">
        <f t="shared" si="3"/>
        <v>0</v>
      </c>
    </row>
    <row r="116" spans="1:9" ht="23.25" x14ac:dyDescent="0.35">
      <c r="A116" s="76"/>
      <c r="B116" s="76"/>
      <c r="C116" s="76"/>
      <c r="D116" s="75">
        <v>9995</v>
      </c>
      <c r="E116" s="75">
        <v>2655</v>
      </c>
      <c r="F116" s="73" t="s">
        <v>29</v>
      </c>
      <c r="G116" s="72"/>
      <c r="H116" s="72"/>
      <c r="I116" s="1">
        <f t="shared" si="3"/>
        <v>0</v>
      </c>
    </row>
    <row r="117" spans="1:9" ht="23.25" x14ac:dyDescent="0.35">
      <c r="A117" s="76"/>
      <c r="B117" s="76"/>
      <c r="C117" s="76"/>
      <c r="D117" s="75">
        <v>9995</v>
      </c>
      <c r="E117" s="75">
        <v>2656</v>
      </c>
      <c r="F117" s="73" t="s">
        <v>108</v>
      </c>
      <c r="G117" s="72"/>
      <c r="H117" s="72"/>
      <c r="I117" s="1">
        <f t="shared" si="3"/>
        <v>0</v>
      </c>
    </row>
    <row r="118" spans="1:9" ht="23.25" x14ac:dyDescent="0.35">
      <c r="A118" s="76"/>
      <c r="B118" s="76"/>
      <c r="C118" s="76"/>
      <c r="D118" s="75">
        <v>9995</v>
      </c>
      <c r="E118" s="75">
        <v>2657</v>
      </c>
      <c r="F118" s="73" t="s">
        <v>27</v>
      </c>
      <c r="G118" s="72"/>
      <c r="H118" s="72"/>
      <c r="I118" s="1">
        <f t="shared" si="3"/>
        <v>0</v>
      </c>
    </row>
    <row r="119" spans="1:9" ht="23.25" x14ac:dyDescent="0.35">
      <c r="A119" s="76"/>
      <c r="B119" s="76"/>
      <c r="C119" s="76"/>
      <c r="D119" s="75">
        <v>9995</v>
      </c>
      <c r="E119" s="75">
        <v>2658</v>
      </c>
      <c r="F119" s="73" t="s">
        <v>26</v>
      </c>
      <c r="G119" s="72">
        <v>4947.75</v>
      </c>
      <c r="H119" s="72">
        <v>4947.75</v>
      </c>
      <c r="I119" s="1">
        <f t="shared" si="3"/>
        <v>0</v>
      </c>
    </row>
    <row r="120" spans="1:9" ht="23.25" x14ac:dyDescent="0.35">
      <c r="A120" s="76"/>
      <c r="B120" s="76"/>
      <c r="C120" s="76"/>
      <c r="D120" s="75">
        <v>9995</v>
      </c>
      <c r="E120" s="75">
        <v>2662</v>
      </c>
      <c r="F120" s="77" t="s">
        <v>107</v>
      </c>
      <c r="G120" s="72"/>
      <c r="H120" s="72"/>
      <c r="I120" s="1">
        <f t="shared" si="3"/>
        <v>0</v>
      </c>
    </row>
    <row r="121" spans="1:9" ht="23.25" x14ac:dyDescent="0.35">
      <c r="A121" s="76"/>
      <c r="B121" s="76"/>
      <c r="C121" s="76"/>
      <c r="D121" s="75">
        <v>9995</v>
      </c>
      <c r="E121" s="74">
        <v>2683</v>
      </c>
      <c r="F121" s="77" t="s">
        <v>25</v>
      </c>
      <c r="G121" s="72"/>
      <c r="H121" s="72"/>
      <c r="I121" s="1">
        <f t="shared" si="3"/>
        <v>0</v>
      </c>
    </row>
    <row r="122" spans="1:9" ht="23.25" x14ac:dyDescent="0.35">
      <c r="A122" s="83"/>
      <c r="B122" s="83"/>
      <c r="C122" s="83"/>
      <c r="D122" s="82">
        <v>9995</v>
      </c>
      <c r="E122" s="124">
        <v>2688</v>
      </c>
      <c r="F122" s="77" t="s">
        <v>106</v>
      </c>
      <c r="G122" s="72"/>
      <c r="H122" s="72"/>
      <c r="I122" s="1">
        <f t="shared" si="3"/>
        <v>0</v>
      </c>
    </row>
    <row r="123" spans="1:9" ht="23.25" x14ac:dyDescent="0.35">
      <c r="A123" s="83"/>
      <c r="B123" s="83"/>
      <c r="C123" s="83"/>
      <c r="D123" s="82">
        <v>9995</v>
      </c>
      <c r="E123" s="124">
        <v>2712</v>
      </c>
      <c r="F123" s="77" t="s">
        <v>24</v>
      </c>
      <c r="G123" s="72"/>
      <c r="H123" s="72"/>
      <c r="I123" s="1">
        <f t="shared" si="3"/>
        <v>0</v>
      </c>
    </row>
    <row r="124" spans="1:9" ht="24" thickBot="1" x14ac:dyDescent="0.4">
      <c r="A124" s="83"/>
      <c r="B124" s="83"/>
      <c r="C124" s="83"/>
      <c r="D124" s="82">
        <v>9995</v>
      </c>
      <c r="E124" s="124">
        <v>2693</v>
      </c>
      <c r="F124" s="77" t="s">
        <v>169</v>
      </c>
      <c r="G124" s="72"/>
      <c r="H124" s="72"/>
      <c r="I124" s="1"/>
    </row>
    <row r="125" spans="1:9" ht="24" thickBot="1" x14ac:dyDescent="0.4">
      <c r="A125" s="7"/>
      <c r="B125" s="6"/>
      <c r="C125" s="6"/>
      <c r="D125" s="71"/>
      <c r="E125" s="5"/>
      <c r="F125" s="244" t="s">
        <v>23</v>
      </c>
      <c r="G125" s="70">
        <f>SUM(G106:G124)</f>
        <v>4947.75</v>
      </c>
      <c r="H125" s="69">
        <f>SUM(H106:H124)</f>
        <v>4947.75</v>
      </c>
      <c r="I125" s="1">
        <f t="shared" si="3"/>
        <v>0</v>
      </c>
    </row>
    <row r="126" spans="1:9" ht="24" thickBot="1" x14ac:dyDescent="0.4">
      <c r="A126" s="96"/>
      <c r="B126" s="117"/>
      <c r="C126" s="117"/>
      <c r="D126" s="4"/>
      <c r="E126" s="4"/>
      <c r="F126" s="93"/>
      <c r="G126" s="92"/>
      <c r="H126" s="123"/>
      <c r="I126" s="1">
        <f t="shared" si="3"/>
        <v>0</v>
      </c>
    </row>
    <row r="127" spans="1:9" ht="24" thickBot="1" x14ac:dyDescent="0.4">
      <c r="A127" s="90"/>
      <c r="B127" s="89"/>
      <c r="C127" s="89"/>
      <c r="D127" s="122"/>
      <c r="E127" s="121"/>
      <c r="F127" s="120" t="s">
        <v>105</v>
      </c>
      <c r="G127" s="119">
        <f>+G125+G103+G72+G38</f>
        <v>32463927.480000004</v>
      </c>
      <c r="H127" s="118">
        <f>+H125+H103+H72+H38</f>
        <v>32144036.640000004</v>
      </c>
      <c r="I127" s="1">
        <f t="shared" si="3"/>
        <v>319890.83999999985</v>
      </c>
    </row>
    <row r="128" spans="1:9" ht="24" thickBot="1" x14ac:dyDescent="0.4">
      <c r="A128" s="96"/>
      <c r="B128" s="117"/>
      <c r="C128" s="117"/>
      <c r="D128" s="4"/>
      <c r="E128" s="4"/>
      <c r="F128" s="116"/>
      <c r="G128" s="115"/>
      <c r="H128" s="114"/>
      <c r="I128" s="1">
        <f t="shared" si="3"/>
        <v>0</v>
      </c>
    </row>
    <row r="129" spans="1:9" ht="24" thickBot="1" x14ac:dyDescent="0.4">
      <c r="A129" s="113" t="s">
        <v>9</v>
      </c>
      <c r="B129" s="53" t="s">
        <v>8</v>
      </c>
      <c r="C129" s="112" t="s">
        <v>173</v>
      </c>
      <c r="D129" s="53" t="s">
        <v>6</v>
      </c>
      <c r="E129" s="53" t="s">
        <v>104</v>
      </c>
      <c r="F129" s="111"/>
      <c r="G129" s="110"/>
      <c r="H129" s="33"/>
      <c r="I129" s="1">
        <f t="shared" si="3"/>
        <v>0</v>
      </c>
    </row>
    <row r="130" spans="1:9" ht="24" thickBot="1" x14ac:dyDescent="0.4">
      <c r="A130" s="55">
        <v>11</v>
      </c>
      <c r="B130" s="54">
        <v>0</v>
      </c>
      <c r="C130" s="109">
        <v>2</v>
      </c>
      <c r="D130" s="54"/>
      <c r="E130" s="108"/>
      <c r="F130" s="107" t="s">
        <v>103</v>
      </c>
      <c r="G130" s="106" t="s">
        <v>14</v>
      </c>
      <c r="H130" s="105" t="s">
        <v>13</v>
      </c>
      <c r="I130" s="1"/>
    </row>
    <row r="131" spans="1:9" ht="23.25" x14ac:dyDescent="0.35">
      <c r="A131" s="104"/>
      <c r="B131" s="102"/>
      <c r="C131" s="102"/>
      <c r="D131" s="239">
        <v>100</v>
      </c>
      <c r="E131" s="240">
        <v>2111</v>
      </c>
      <c r="F131" s="73" t="s">
        <v>102</v>
      </c>
      <c r="G131" s="101">
        <v>5086739.3</v>
      </c>
      <c r="H131" s="101">
        <v>5086739.3</v>
      </c>
      <c r="I131" s="1">
        <f>+G131-H131</f>
        <v>0</v>
      </c>
    </row>
    <row r="132" spans="1:9" ht="23.25" x14ac:dyDescent="0.35">
      <c r="A132" s="103"/>
      <c r="B132" s="102"/>
      <c r="C132" s="102"/>
      <c r="D132" s="239">
        <v>100</v>
      </c>
      <c r="E132" s="240">
        <v>2151</v>
      </c>
      <c r="F132" s="73" t="s">
        <v>94</v>
      </c>
      <c r="G132" s="101">
        <v>351611.62</v>
      </c>
      <c r="H132" s="101">
        <v>351611.62</v>
      </c>
      <c r="I132" s="1">
        <f t="shared" ref="I132:I134" si="4">+G132-H132</f>
        <v>0</v>
      </c>
    </row>
    <row r="133" spans="1:9" ht="23.25" x14ac:dyDescent="0.35">
      <c r="A133" s="103"/>
      <c r="B133" s="102"/>
      <c r="C133" s="102"/>
      <c r="D133" s="239">
        <v>100</v>
      </c>
      <c r="E133" s="240">
        <v>2152</v>
      </c>
      <c r="F133" s="73" t="s">
        <v>93</v>
      </c>
      <c r="G133" s="101">
        <v>360503.99</v>
      </c>
      <c r="H133" s="101">
        <v>360503.99</v>
      </c>
      <c r="I133" s="1">
        <f t="shared" si="4"/>
        <v>0</v>
      </c>
    </row>
    <row r="134" spans="1:9" ht="23.25" x14ac:dyDescent="0.35">
      <c r="A134" s="103"/>
      <c r="B134" s="102"/>
      <c r="C134" s="102"/>
      <c r="D134" s="239">
        <v>100</v>
      </c>
      <c r="E134" s="240">
        <v>2153</v>
      </c>
      <c r="F134" s="77" t="s">
        <v>92</v>
      </c>
      <c r="G134" s="101">
        <v>47326.11</v>
      </c>
      <c r="H134" s="101">
        <v>47326.11</v>
      </c>
      <c r="I134" s="1">
        <f t="shared" si="4"/>
        <v>0</v>
      </c>
    </row>
    <row r="135" spans="1:9" ht="23.25" x14ac:dyDescent="0.35">
      <c r="A135" s="76"/>
      <c r="B135" s="76"/>
      <c r="C135" s="76"/>
      <c r="D135" s="75">
        <v>9995</v>
      </c>
      <c r="E135" s="74">
        <v>2111</v>
      </c>
      <c r="F135" s="73" t="s">
        <v>102</v>
      </c>
      <c r="G135" s="100"/>
      <c r="H135" s="100"/>
      <c r="I135" s="1">
        <f t="shared" ref="I135:I151" si="5">+G135-H135</f>
        <v>0</v>
      </c>
    </row>
    <row r="136" spans="1:9" ht="23.25" x14ac:dyDescent="0.35">
      <c r="A136" s="76"/>
      <c r="B136" s="76"/>
      <c r="C136" s="76"/>
      <c r="D136" s="75">
        <v>9995</v>
      </c>
      <c r="E136" s="75">
        <v>2112</v>
      </c>
      <c r="F136" s="73" t="s">
        <v>101</v>
      </c>
      <c r="G136" s="100">
        <v>140365</v>
      </c>
      <c r="H136" s="100">
        <v>139749.82</v>
      </c>
      <c r="I136" s="1">
        <f t="shared" si="5"/>
        <v>615.17999999999302</v>
      </c>
    </row>
    <row r="137" spans="1:9" ht="23.25" x14ac:dyDescent="0.35">
      <c r="A137" s="76"/>
      <c r="B137" s="76"/>
      <c r="C137" s="76"/>
      <c r="D137" s="75">
        <v>9995</v>
      </c>
      <c r="E137" s="75">
        <v>2114</v>
      </c>
      <c r="F137" s="73" t="s">
        <v>100</v>
      </c>
      <c r="G137" s="72"/>
      <c r="H137" s="72"/>
      <c r="I137" s="1">
        <f t="shared" si="5"/>
        <v>0</v>
      </c>
    </row>
    <row r="138" spans="1:9" ht="23.25" x14ac:dyDescent="0.35">
      <c r="A138" s="76"/>
      <c r="B138" s="76"/>
      <c r="C138" s="76"/>
      <c r="D138" s="75">
        <v>9995</v>
      </c>
      <c r="E138" s="75">
        <v>2115</v>
      </c>
      <c r="F138" s="73" t="s">
        <v>99</v>
      </c>
      <c r="G138" s="72"/>
      <c r="H138" s="72"/>
      <c r="I138" s="1">
        <f t="shared" si="5"/>
        <v>0</v>
      </c>
    </row>
    <row r="139" spans="1:9" ht="23.25" x14ac:dyDescent="0.35">
      <c r="A139" s="76"/>
      <c r="B139" s="76"/>
      <c r="C139" s="76"/>
      <c r="D139" s="75">
        <v>9995</v>
      </c>
      <c r="E139" s="75">
        <v>2116</v>
      </c>
      <c r="F139" s="73" t="s">
        <v>98</v>
      </c>
      <c r="G139" s="72"/>
      <c r="H139" s="72"/>
      <c r="I139" s="1">
        <f t="shared" si="5"/>
        <v>0</v>
      </c>
    </row>
    <row r="140" spans="1:9" ht="23.25" x14ac:dyDescent="0.35">
      <c r="A140" s="76"/>
      <c r="B140" s="76"/>
      <c r="C140" s="76"/>
      <c r="D140" s="75">
        <v>9995</v>
      </c>
      <c r="E140" s="74">
        <v>2122</v>
      </c>
      <c r="F140" s="73" t="s">
        <v>97</v>
      </c>
      <c r="G140" s="72">
        <v>20400</v>
      </c>
      <c r="H140" s="72">
        <v>20400</v>
      </c>
      <c r="I140" s="1">
        <f t="shared" si="5"/>
        <v>0</v>
      </c>
    </row>
    <row r="141" spans="1:9" ht="23.25" x14ac:dyDescent="0.35">
      <c r="A141" s="76"/>
      <c r="B141" s="76"/>
      <c r="C141" s="76"/>
      <c r="D141" s="75">
        <v>9995</v>
      </c>
      <c r="E141" s="75">
        <v>2132</v>
      </c>
      <c r="F141" s="73" t="s">
        <v>96</v>
      </c>
      <c r="G141" s="72"/>
      <c r="H141" s="72"/>
      <c r="I141" s="1">
        <f t="shared" si="5"/>
        <v>0</v>
      </c>
    </row>
    <row r="142" spans="1:9" ht="23.25" x14ac:dyDescent="0.35">
      <c r="A142" s="76"/>
      <c r="B142" s="76"/>
      <c r="C142" s="76"/>
      <c r="D142" s="75">
        <v>9995</v>
      </c>
      <c r="E142" s="75">
        <v>2141</v>
      </c>
      <c r="F142" s="73" t="s">
        <v>95</v>
      </c>
      <c r="G142" s="72"/>
      <c r="H142" s="72"/>
      <c r="I142" s="1">
        <f t="shared" si="5"/>
        <v>0</v>
      </c>
    </row>
    <row r="143" spans="1:9" ht="23.25" x14ac:dyDescent="0.35">
      <c r="A143" s="76"/>
      <c r="B143" s="76"/>
      <c r="C143" s="76"/>
      <c r="D143" s="75">
        <v>9995</v>
      </c>
      <c r="E143" s="75">
        <v>2151</v>
      </c>
      <c r="F143" s="73" t="s">
        <v>94</v>
      </c>
      <c r="G143" s="72">
        <v>522615.49</v>
      </c>
      <c r="H143" s="72">
        <v>522615.49</v>
      </c>
      <c r="I143" s="1">
        <f t="shared" si="5"/>
        <v>0</v>
      </c>
    </row>
    <row r="144" spans="1:9" ht="23.25" x14ac:dyDescent="0.35">
      <c r="A144" s="76"/>
      <c r="B144" s="76"/>
      <c r="C144" s="76"/>
      <c r="D144" s="75">
        <v>9995</v>
      </c>
      <c r="E144" s="75">
        <v>2152</v>
      </c>
      <c r="F144" s="73" t="s">
        <v>93</v>
      </c>
      <c r="G144" s="72">
        <v>523976.68</v>
      </c>
      <c r="H144" s="72">
        <v>523976.68</v>
      </c>
      <c r="I144" s="1">
        <f t="shared" si="5"/>
        <v>0</v>
      </c>
    </row>
    <row r="145" spans="1:9" ht="24" thickBot="1" x14ac:dyDescent="0.4">
      <c r="A145" s="83"/>
      <c r="B145" s="83"/>
      <c r="C145" s="83"/>
      <c r="D145" s="82">
        <v>9995</v>
      </c>
      <c r="E145" s="82">
        <v>2153</v>
      </c>
      <c r="F145" s="77" t="s">
        <v>92</v>
      </c>
      <c r="G145" s="81">
        <v>74781.78</v>
      </c>
      <c r="H145" s="81">
        <v>74781.78</v>
      </c>
      <c r="I145" s="1">
        <f t="shared" si="5"/>
        <v>0</v>
      </c>
    </row>
    <row r="146" spans="1:9" ht="24" thickBot="1" x14ac:dyDescent="0.4">
      <c r="A146" s="99"/>
      <c r="B146" s="86"/>
      <c r="C146" s="86"/>
      <c r="D146" s="84"/>
      <c r="E146" s="84"/>
      <c r="F146" s="245" t="s">
        <v>91</v>
      </c>
      <c r="G146" s="98">
        <f>SUM(G131:G145)</f>
        <v>7128319.9700000007</v>
      </c>
      <c r="H146" s="97">
        <f>SUM(H131:H145)</f>
        <v>7127704.790000001</v>
      </c>
      <c r="I146" s="1">
        <f t="shared" si="5"/>
        <v>615.17999999970198</v>
      </c>
    </row>
    <row r="147" spans="1:9" ht="24" thickBot="1" x14ac:dyDescent="0.4">
      <c r="A147" s="96"/>
      <c r="B147" s="95"/>
      <c r="C147" s="95"/>
      <c r="D147" s="94"/>
      <c r="E147" s="94"/>
      <c r="F147" s="93"/>
      <c r="G147" s="92"/>
      <c r="H147" s="91"/>
      <c r="I147" s="1">
        <f t="shared" si="5"/>
        <v>0</v>
      </c>
    </row>
    <row r="148" spans="1:9" ht="23.25" x14ac:dyDescent="0.35">
      <c r="A148" s="223"/>
      <c r="B148" s="224"/>
      <c r="C148" s="224"/>
      <c r="D148" s="225"/>
      <c r="E148" s="226"/>
      <c r="F148" s="227" t="s">
        <v>90</v>
      </c>
      <c r="G148" s="241"/>
      <c r="H148" s="242"/>
      <c r="I148" s="1">
        <f t="shared" si="5"/>
        <v>0</v>
      </c>
    </row>
    <row r="149" spans="1:9" ht="23.25" x14ac:dyDescent="0.35">
      <c r="A149" s="76"/>
      <c r="B149" s="76"/>
      <c r="C149" s="76"/>
      <c r="D149" s="75">
        <v>9995</v>
      </c>
      <c r="E149" s="75">
        <v>2212</v>
      </c>
      <c r="F149" s="88" t="s">
        <v>89</v>
      </c>
      <c r="G149" s="72"/>
      <c r="H149" s="72"/>
      <c r="I149" s="1">
        <f t="shared" si="5"/>
        <v>0</v>
      </c>
    </row>
    <row r="150" spans="1:9" ht="23.25" x14ac:dyDescent="0.35">
      <c r="A150" s="76"/>
      <c r="B150" s="76"/>
      <c r="C150" s="76"/>
      <c r="D150" s="74">
        <v>9995</v>
      </c>
      <c r="E150" s="74">
        <v>2213</v>
      </c>
      <c r="F150" s="88" t="s">
        <v>88</v>
      </c>
      <c r="G150" s="72"/>
      <c r="H150" s="72"/>
      <c r="I150" s="1">
        <f t="shared" si="5"/>
        <v>0</v>
      </c>
    </row>
    <row r="151" spans="1:9" ht="23.25" x14ac:dyDescent="0.35">
      <c r="A151" s="76"/>
      <c r="B151" s="76"/>
      <c r="C151" s="76"/>
      <c r="D151" s="74">
        <v>9995</v>
      </c>
      <c r="E151" s="74">
        <v>2214</v>
      </c>
      <c r="F151" s="88" t="s">
        <v>87</v>
      </c>
      <c r="G151" s="72"/>
      <c r="H151" s="72"/>
      <c r="I151" s="1">
        <f t="shared" si="5"/>
        <v>0</v>
      </c>
    </row>
    <row r="152" spans="1:9" ht="23.25" x14ac:dyDescent="0.35">
      <c r="A152" s="76"/>
      <c r="B152" s="76"/>
      <c r="C152" s="76"/>
      <c r="D152" s="74">
        <v>9995</v>
      </c>
      <c r="E152" s="74">
        <v>2215</v>
      </c>
      <c r="F152" s="88" t="s">
        <v>86</v>
      </c>
      <c r="G152" s="72"/>
      <c r="H152" s="72"/>
      <c r="I152" s="1"/>
    </row>
    <row r="153" spans="1:9" ht="23.25" x14ac:dyDescent="0.35">
      <c r="A153" s="76"/>
      <c r="B153" s="76"/>
      <c r="C153" s="76"/>
      <c r="D153" s="74">
        <v>9995</v>
      </c>
      <c r="E153" s="74">
        <v>2216</v>
      </c>
      <c r="F153" s="88" t="s">
        <v>85</v>
      </c>
      <c r="G153" s="72">
        <v>302657.08</v>
      </c>
      <c r="H153" s="72">
        <v>302657.08</v>
      </c>
      <c r="I153" s="1">
        <f t="shared" ref="I153:I186" si="6">+G153-H153</f>
        <v>0</v>
      </c>
    </row>
    <row r="154" spans="1:9" ht="23.25" x14ac:dyDescent="0.35">
      <c r="A154" s="76"/>
      <c r="B154" s="76"/>
      <c r="C154" s="76"/>
      <c r="D154" s="74">
        <v>9995</v>
      </c>
      <c r="E154" s="74">
        <v>2217</v>
      </c>
      <c r="F154" s="88" t="s">
        <v>84</v>
      </c>
      <c r="G154" s="72">
        <v>4371</v>
      </c>
      <c r="H154" s="72">
        <v>4371</v>
      </c>
      <c r="I154" s="1">
        <f t="shared" si="6"/>
        <v>0</v>
      </c>
    </row>
    <row r="155" spans="1:9" ht="23.25" x14ac:dyDescent="0.35">
      <c r="A155" s="76"/>
      <c r="B155" s="76"/>
      <c r="C155" s="76"/>
      <c r="D155" s="74">
        <v>9995</v>
      </c>
      <c r="E155" s="74">
        <v>2218</v>
      </c>
      <c r="F155" s="88" t="s">
        <v>83</v>
      </c>
      <c r="G155" s="72">
        <v>4859.8599999999997</v>
      </c>
      <c r="H155" s="72">
        <v>4859.8599999999997</v>
      </c>
      <c r="I155" s="1">
        <f t="shared" si="6"/>
        <v>0</v>
      </c>
    </row>
    <row r="156" spans="1:9" ht="23.25" x14ac:dyDescent="0.35">
      <c r="A156" s="76"/>
      <c r="B156" s="76"/>
      <c r="C156" s="76"/>
      <c r="D156" s="74">
        <v>9995</v>
      </c>
      <c r="E156" s="74">
        <v>2221</v>
      </c>
      <c r="F156" s="88" t="s">
        <v>82</v>
      </c>
      <c r="G156" s="72"/>
      <c r="H156" s="72"/>
      <c r="I156" s="1">
        <f t="shared" si="6"/>
        <v>0</v>
      </c>
    </row>
    <row r="157" spans="1:9" ht="23.25" x14ac:dyDescent="0.35">
      <c r="A157" s="76"/>
      <c r="B157" s="76"/>
      <c r="C157" s="76"/>
      <c r="D157" s="74">
        <v>9995</v>
      </c>
      <c r="E157" s="74">
        <v>2222</v>
      </c>
      <c r="F157" s="88" t="s">
        <v>81</v>
      </c>
      <c r="G157" s="72"/>
      <c r="H157" s="72"/>
      <c r="I157" s="1">
        <f t="shared" si="6"/>
        <v>0</v>
      </c>
    </row>
    <row r="158" spans="1:9" ht="23.25" x14ac:dyDescent="0.35">
      <c r="A158" s="76"/>
      <c r="B158" s="76"/>
      <c r="C158" s="76"/>
      <c r="D158" s="75">
        <v>9995</v>
      </c>
      <c r="E158" s="75">
        <v>2231</v>
      </c>
      <c r="F158" s="88" t="s">
        <v>80</v>
      </c>
      <c r="G158" s="72"/>
      <c r="H158" s="72"/>
      <c r="I158" s="1">
        <f t="shared" si="6"/>
        <v>0</v>
      </c>
    </row>
    <row r="159" spans="1:9" ht="23.25" x14ac:dyDescent="0.35">
      <c r="A159" s="76"/>
      <c r="B159" s="76"/>
      <c r="C159" s="76"/>
      <c r="D159" s="75">
        <v>9995</v>
      </c>
      <c r="E159" s="75">
        <v>2232</v>
      </c>
      <c r="F159" s="88" t="s">
        <v>79</v>
      </c>
      <c r="G159" s="72"/>
      <c r="H159" s="72"/>
      <c r="I159" s="1">
        <f t="shared" si="6"/>
        <v>0</v>
      </c>
    </row>
    <row r="160" spans="1:9" ht="23.25" x14ac:dyDescent="0.35">
      <c r="A160" s="76"/>
      <c r="B160" s="76"/>
      <c r="C160" s="76"/>
      <c r="D160" s="75">
        <v>9995</v>
      </c>
      <c r="E160" s="75">
        <v>2241</v>
      </c>
      <c r="F160" s="88" t="s">
        <v>78</v>
      </c>
      <c r="G160" s="72"/>
      <c r="H160" s="72"/>
      <c r="I160" s="1">
        <f t="shared" si="6"/>
        <v>0</v>
      </c>
    </row>
    <row r="161" spans="1:9" ht="23.25" x14ac:dyDescent="0.35">
      <c r="A161" s="76"/>
      <c r="B161" s="76"/>
      <c r="C161" s="76"/>
      <c r="D161" s="75">
        <v>9995</v>
      </c>
      <c r="E161" s="75">
        <v>2242</v>
      </c>
      <c r="F161" s="88" t="s">
        <v>77</v>
      </c>
      <c r="G161" s="72"/>
      <c r="H161" s="72"/>
      <c r="I161" s="1">
        <f t="shared" si="6"/>
        <v>0</v>
      </c>
    </row>
    <row r="162" spans="1:9" ht="23.25" x14ac:dyDescent="0.35">
      <c r="A162" s="76"/>
      <c r="B162" s="76"/>
      <c r="C162" s="76"/>
      <c r="D162" s="75">
        <v>9995</v>
      </c>
      <c r="E162" s="75">
        <v>2243</v>
      </c>
      <c r="F162" s="88" t="s">
        <v>76</v>
      </c>
      <c r="G162" s="72"/>
      <c r="H162" s="72"/>
      <c r="I162" s="1">
        <f t="shared" si="6"/>
        <v>0</v>
      </c>
    </row>
    <row r="163" spans="1:9" ht="23.25" x14ac:dyDescent="0.35">
      <c r="A163" s="76"/>
      <c r="B163" s="76"/>
      <c r="C163" s="76"/>
      <c r="D163" s="75">
        <v>9995</v>
      </c>
      <c r="E163" s="75">
        <v>2244</v>
      </c>
      <c r="F163" s="88" t="s">
        <v>75</v>
      </c>
      <c r="G163" s="72"/>
      <c r="H163" s="72"/>
      <c r="I163" s="1">
        <f t="shared" si="6"/>
        <v>0</v>
      </c>
    </row>
    <row r="164" spans="1:9" ht="23.25" x14ac:dyDescent="0.35">
      <c r="A164" s="76"/>
      <c r="B164" s="76"/>
      <c r="C164" s="76"/>
      <c r="D164" s="75">
        <v>9995</v>
      </c>
      <c r="E164" s="75">
        <v>2251</v>
      </c>
      <c r="F164" s="88" t="s">
        <v>74</v>
      </c>
      <c r="G164" s="72">
        <v>2284643.85</v>
      </c>
      <c r="H164" s="72">
        <v>2247900.11</v>
      </c>
      <c r="I164" s="1">
        <f t="shared" si="6"/>
        <v>36743.740000000224</v>
      </c>
    </row>
    <row r="165" spans="1:9" ht="23.25" x14ac:dyDescent="0.35">
      <c r="A165" s="76"/>
      <c r="B165" s="76"/>
      <c r="C165" s="76"/>
      <c r="D165" s="75">
        <v>9995</v>
      </c>
      <c r="E165" s="75">
        <v>2253</v>
      </c>
      <c r="F165" s="88" t="s">
        <v>73</v>
      </c>
      <c r="G165" s="72"/>
      <c r="H165" s="72"/>
      <c r="I165" s="1">
        <f t="shared" si="6"/>
        <v>0</v>
      </c>
    </row>
    <row r="166" spans="1:9" ht="23.25" x14ac:dyDescent="0.35">
      <c r="A166" s="76"/>
      <c r="B166" s="76"/>
      <c r="C166" s="76"/>
      <c r="D166" s="75">
        <v>9995</v>
      </c>
      <c r="E166" s="75">
        <v>2254</v>
      </c>
      <c r="F166" s="88" t="s">
        <v>72</v>
      </c>
      <c r="G166" s="72"/>
      <c r="H166" s="72"/>
      <c r="I166" s="1">
        <f t="shared" si="6"/>
        <v>0</v>
      </c>
    </row>
    <row r="167" spans="1:9" ht="23.25" x14ac:dyDescent="0.35">
      <c r="A167" s="76"/>
      <c r="B167" s="76"/>
      <c r="C167" s="76"/>
      <c r="D167" s="75">
        <v>9995</v>
      </c>
      <c r="E167" s="75">
        <v>2258</v>
      </c>
      <c r="F167" s="88" t="s">
        <v>71</v>
      </c>
      <c r="G167" s="72"/>
      <c r="H167" s="72"/>
      <c r="I167" s="1">
        <f t="shared" si="6"/>
        <v>0</v>
      </c>
    </row>
    <row r="168" spans="1:9" ht="23.25" x14ac:dyDescent="0.35">
      <c r="A168" s="76"/>
      <c r="B168" s="76"/>
      <c r="C168" s="76"/>
      <c r="D168" s="75">
        <v>9995</v>
      </c>
      <c r="E168" s="75">
        <v>2261</v>
      </c>
      <c r="F168" s="88" t="s">
        <v>70</v>
      </c>
      <c r="G168" s="72"/>
      <c r="H168" s="72"/>
      <c r="I168" s="1">
        <f t="shared" si="6"/>
        <v>0</v>
      </c>
    </row>
    <row r="169" spans="1:9" ht="23.25" x14ac:dyDescent="0.35">
      <c r="A169" s="76"/>
      <c r="B169" s="76"/>
      <c r="C169" s="76"/>
      <c r="D169" s="75">
        <v>9995</v>
      </c>
      <c r="E169" s="75">
        <v>2262</v>
      </c>
      <c r="F169" s="88" t="s">
        <v>69</v>
      </c>
      <c r="G169" s="72"/>
      <c r="H169" s="72"/>
      <c r="I169" s="1">
        <f t="shared" si="6"/>
        <v>0</v>
      </c>
    </row>
    <row r="170" spans="1:9" ht="23.25" x14ac:dyDescent="0.35">
      <c r="A170" s="76"/>
      <c r="B170" s="76"/>
      <c r="C170" s="76"/>
      <c r="D170" s="75">
        <v>9995</v>
      </c>
      <c r="E170" s="75">
        <v>2263</v>
      </c>
      <c r="F170" s="88" t="s">
        <v>68</v>
      </c>
      <c r="G170" s="72"/>
      <c r="H170" s="72"/>
      <c r="I170" s="1">
        <f t="shared" si="6"/>
        <v>0</v>
      </c>
    </row>
    <row r="171" spans="1:9" ht="23.25" x14ac:dyDescent="0.35">
      <c r="A171" s="76"/>
      <c r="B171" s="76"/>
      <c r="C171" s="76"/>
      <c r="D171" s="75">
        <v>9995</v>
      </c>
      <c r="E171" s="75">
        <v>2271</v>
      </c>
      <c r="F171" s="88" t="s">
        <v>67</v>
      </c>
      <c r="G171" s="72">
        <v>1348.58</v>
      </c>
      <c r="H171" s="72">
        <v>1348.58</v>
      </c>
      <c r="I171" s="1">
        <f t="shared" si="6"/>
        <v>0</v>
      </c>
    </row>
    <row r="172" spans="1:9" ht="23.25" x14ac:dyDescent="0.35">
      <c r="A172" s="76"/>
      <c r="B172" s="76"/>
      <c r="C172" s="76"/>
      <c r="D172" s="75">
        <v>9995</v>
      </c>
      <c r="E172" s="75">
        <v>2272</v>
      </c>
      <c r="F172" s="88" t="s">
        <v>66</v>
      </c>
      <c r="G172" s="72">
        <v>12744</v>
      </c>
      <c r="H172" s="72">
        <v>12744</v>
      </c>
      <c r="I172" s="1">
        <f t="shared" si="6"/>
        <v>0</v>
      </c>
    </row>
    <row r="173" spans="1:9" ht="23.25" x14ac:dyDescent="0.35">
      <c r="A173" s="76"/>
      <c r="B173" s="76"/>
      <c r="C173" s="76"/>
      <c r="D173" s="75">
        <v>9995</v>
      </c>
      <c r="E173" s="75">
        <v>2281</v>
      </c>
      <c r="F173" s="88" t="s">
        <v>65</v>
      </c>
      <c r="G173" s="72"/>
      <c r="H173" s="72"/>
      <c r="I173" s="1">
        <f t="shared" si="6"/>
        <v>0</v>
      </c>
    </row>
    <row r="174" spans="1:9" ht="23.25" x14ac:dyDescent="0.35">
      <c r="A174" s="76"/>
      <c r="B174" s="76"/>
      <c r="C174" s="76"/>
      <c r="D174" s="75">
        <v>9995</v>
      </c>
      <c r="E174" s="75">
        <v>2282</v>
      </c>
      <c r="F174" s="88" t="s">
        <v>64</v>
      </c>
      <c r="G174" s="72"/>
      <c r="H174" s="72"/>
      <c r="I174" s="1">
        <f t="shared" si="6"/>
        <v>0</v>
      </c>
    </row>
    <row r="175" spans="1:9" ht="23.25" x14ac:dyDescent="0.35">
      <c r="A175" s="76"/>
      <c r="B175" s="76"/>
      <c r="C175" s="76"/>
      <c r="D175" s="75">
        <v>9995</v>
      </c>
      <c r="E175" s="75">
        <v>2285</v>
      </c>
      <c r="F175" s="88" t="s">
        <v>121</v>
      </c>
      <c r="G175" s="72"/>
      <c r="H175" s="72"/>
      <c r="I175" s="1">
        <f t="shared" si="6"/>
        <v>0</v>
      </c>
    </row>
    <row r="176" spans="1:9" ht="23.25" x14ac:dyDescent="0.35">
      <c r="A176" s="76"/>
      <c r="B176" s="76"/>
      <c r="C176" s="76"/>
      <c r="D176" s="75">
        <v>9995</v>
      </c>
      <c r="E176" s="75">
        <v>2286</v>
      </c>
      <c r="F176" s="88" t="s">
        <v>62</v>
      </c>
      <c r="G176" s="72"/>
      <c r="H176" s="72"/>
      <c r="I176" s="1">
        <f t="shared" si="6"/>
        <v>0</v>
      </c>
    </row>
    <row r="177" spans="1:9" ht="23.25" x14ac:dyDescent="0.35">
      <c r="A177" s="76"/>
      <c r="B177" s="76"/>
      <c r="C177" s="76"/>
      <c r="D177" s="75">
        <v>9995</v>
      </c>
      <c r="E177" s="74">
        <v>2287</v>
      </c>
      <c r="F177" s="88" t="s">
        <v>61</v>
      </c>
      <c r="G177" s="72"/>
      <c r="H177" s="72"/>
      <c r="I177" s="1">
        <f>+G177-H177</f>
        <v>0</v>
      </c>
    </row>
    <row r="178" spans="1:9" ht="24" thickBot="1" x14ac:dyDescent="0.4">
      <c r="A178" s="76"/>
      <c r="B178" s="76"/>
      <c r="C178" s="76"/>
      <c r="D178" s="75">
        <v>9995</v>
      </c>
      <c r="E178" s="75">
        <v>2288</v>
      </c>
      <c r="F178" s="88" t="s">
        <v>60</v>
      </c>
      <c r="G178" s="72">
        <v>264</v>
      </c>
      <c r="H178" s="72">
        <v>264</v>
      </c>
      <c r="I178" s="1">
        <f>+G178-H178</f>
        <v>0</v>
      </c>
    </row>
    <row r="179" spans="1:9" ht="24" thickBot="1" x14ac:dyDescent="0.4">
      <c r="A179" s="87"/>
      <c r="B179" s="86"/>
      <c r="C179" s="86"/>
      <c r="D179" s="85"/>
      <c r="E179" s="84"/>
      <c r="F179" s="244" t="s">
        <v>59</v>
      </c>
      <c r="G179" s="70">
        <f>SUM(G149:G178)</f>
        <v>2610888.37</v>
      </c>
      <c r="H179" s="78">
        <f>SUM(H149:H178)</f>
        <v>2574144.63</v>
      </c>
      <c r="I179" s="1">
        <f>+G179-H179</f>
        <v>36743.740000000224</v>
      </c>
    </row>
    <row r="180" spans="1:9" ht="24" thickBot="1" x14ac:dyDescent="0.4">
      <c r="A180" s="251"/>
      <c r="B180" s="252"/>
      <c r="C180" s="252"/>
      <c r="D180" s="252"/>
      <c r="E180" s="252"/>
      <c r="F180" s="252"/>
      <c r="G180" s="252"/>
      <c r="H180" s="253"/>
      <c r="I180" s="1"/>
    </row>
    <row r="181" spans="1:9" ht="23.25" x14ac:dyDescent="0.35">
      <c r="A181" s="231"/>
      <c r="B181" s="232"/>
      <c r="C181" s="232"/>
      <c r="D181" s="233"/>
      <c r="E181" s="233"/>
      <c r="F181" s="227" t="s">
        <v>58</v>
      </c>
      <c r="G181" s="235"/>
      <c r="H181" s="243"/>
      <c r="I181" s="1">
        <f t="shared" si="6"/>
        <v>0</v>
      </c>
    </row>
    <row r="182" spans="1:9" ht="23.25" x14ac:dyDescent="0.35">
      <c r="A182" s="76"/>
      <c r="B182" s="76"/>
      <c r="C182" s="76"/>
      <c r="D182" s="75">
        <v>9995</v>
      </c>
      <c r="E182" s="75">
        <v>2311</v>
      </c>
      <c r="F182" s="73" t="s">
        <v>57</v>
      </c>
      <c r="G182" s="72"/>
      <c r="H182" s="72"/>
      <c r="I182" s="1">
        <f>+G182-H182</f>
        <v>0</v>
      </c>
    </row>
    <row r="183" spans="1:9" ht="23.25" x14ac:dyDescent="0.35">
      <c r="A183" s="76"/>
      <c r="B183" s="76"/>
      <c r="C183" s="76"/>
      <c r="D183" s="75">
        <v>9995</v>
      </c>
      <c r="E183" s="75">
        <v>2313</v>
      </c>
      <c r="F183" s="73" t="s">
        <v>56</v>
      </c>
      <c r="G183" s="72"/>
      <c r="H183" s="72"/>
      <c r="I183" s="1">
        <f t="shared" si="6"/>
        <v>0</v>
      </c>
    </row>
    <row r="184" spans="1:9" ht="23.25" x14ac:dyDescent="0.35">
      <c r="A184" s="76"/>
      <c r="B184" s="76"/>
      <c r="C184" s="76"/>
      <c r="D184" s="75">
        <v>9995</v>
      </c>
      <c r="E184" s="75">
        <v>2314</v>
      </c>
      <c r="F184" s="73" t="s">
        <v>170</v>
      </c>
      <c r="G184" s="72"/>
      <c r="H184" s="72"/>
      <c r="I184" s="1">
        <f>+G184-H184</f>
        <v>0</v>
      </c>
    </row>
    <row r="185" spans="1:9" ht="23.25" x14ac:dyDescent="0.35">
      <c r="A185" s="76"/>
      <c r="B185" s="76"/>
      <c r="C185" s="76"/>
      <c r="D185" s="75">
        <v>9995</v>
      </c>
      <c r="E185" s="75">
        <v>2322</v>
      </c>
      <c r="F185" s="73" t="s">
        <v>119</v>
      </c>
      <c r="G185" s="72"/>
      <c r="H185" s="72"/>
      <c r="I185" s="1">
        <f t="shared" si="6"/>
        <v>0</v>
      </c>
    </row>
    <row r="186" spans="1:9" ht="23.25" x14ac:dyDescent="0.35">
      <c r="A186" s="76"/>
      <c r="B186" s="76"/>
      <c r="C186" s="76"/>
      <c r="D186" s="75">
        <v>9995</v>
      </c>
      <c r="E186" s="75">
        <v>2323</v>
      </c>
      <c r="F186" s="73" t="s">
        <v>55</v>
      </c>
      <c r="G186" s="72"/>
      <c r="H186" s="72"/>
      <c r="I186" s="1">
        <f t="shared" si="6"/>
        <v>0</v>
      </c>
    </row>
    <row r="187" spans="1:9" ht="23.25" x14ac:dyDescent="0.35">
      <c r="A187" s="76"/>
      <c r="B187" s="76"/>
      <c r="C187" s="76"/>
      <c r="D187" s="75">
        <v>9995</v>
      </c>
      <c r="E187" s="75">
        <v>2324</v>
      </c>
      <c r="F187" s="73" t="s">
        <v>54</v>
      </c>
      <c r="G187" s="72"/>
      <c r="H187" s="72"/>
      <c r="I187" s="1"/>
    </row>
    <row r="188" spans="1:9" ht="23.25" x14ac:dyDescent="0.35">
      <c r="A188" s="76"/>
      <c r="B188" s="76"/>
      <c r="C188" s="76"/>
      <c r="D188" s="75">
        <v>9995</v>
      </c>
      <c r="E188" s="75">
        <v>2331</v>
      </c>
      <c r="F188" s="73" t="s">
        <v>53</v>
      </c>
      <c r="G188" s="72"/>
      <c r="H188" s="72"/>
      <c r="I188" s="1">
        <f t="shared" ref="I188:I226" si="7">+G188-H188</f>
        <v>0</v>
      </c>
    </row>
    <row r="189" spans="1:9" ht="23.25" x14ac:dyDescent="0.35">
      <c r="A189" s="76"/>
      <c r="B189" s="76"/>
      <c r="C189" s="76"/>
      <c r="D189" s="75">
        <v>9995</v>
      </c>
      <c r="E189" s="75">
        <v>2332</v>
      </c>
      <c r="F189" s="73" t="s">
        <v>52</v>
      </c>
      <c r="G189" s="72"/>
      <c r="H189" s="72"/>
      <c r="I189" s="1">
        <f t="shared" si="7"/>
        <v>0</v>
      </c>
    </row>
    <row r="190" spans="1:9" ht="23.25" x14ac:dyDescent="0.35">
      <c r="A190" s="76"/>
      <c r="B190" s="76"/>
      <c r="C190" s="76"/>
      <c r="D190" s="75">
        <v>9995</v>
      </c>
      <c r="E190" s="75">
        <v>2334</v>
      </c>
      <c r="F190" s="73" t="s">
        <v>51</v>
      </c>
      <c r="G190" s="72"/>
      <c r="H190" s="72"/>
      <c r="I190" s="1">
        <f t="shared" si="7"/>
        <v>0</v>
      </c>
    </row>
    <row r="191" spans="1:9" ht="23.25" x14ac:dyDescent="0.35">
      <c r="A191" s="76"/>
      <c r="B191" s="76"/>
      <c r="C191" s="76"/>
      <c r="D191" s="75">
        <v>9995</v>
      </c>
      <c r="E191" s="75">
        <v>2341</v>
      </c>
      <c r="F191" s="73" t="s">
        <v>50</v>
      </c>
      <c r="G191" s="72"/>
      <c r="H191" s="72"/>
      <c r="I191" s="1">
        <f t="shared" si="7"/>
        <v>0</v>
      </c>
    </row>
    <row r="192" spans="1:9" ht="23.25" x14ac:dyDescent="0.35">
      <c r="A192" s="76"/>
      <c r="B192" s="76"/>
      <c r="C192" s="76"/>
      <c r="D192" s="75">
        <v>9995</v>
      </c>
      <c r="E192" s="75">
        <v>2354</v>
      </c>
      <c r="F192" s="73" t="s">
        <v>116</v>
      </c>
      <c r="G192" s="72"/>
      <c r="H192" s="72"/>
      <c r="I192" s="1">
        <f t="shared" si="7"/>
        <v>0</v>
      </c>
    </row>
    <row r="193" spans="1:9" ht="23.25" x14ac:dyDescent="0.35">
      <c r="A193" s="76"/>
      <c r="B193" s="76"/>
      <c r="C193" s="76"/>
      <c r="D193" s="75">
        <v>9995</v>
      </c>
      <c r="E193" s="75">
        <v>2355</v>
      </c>
      <c r="F193" s="73" t="s">
        <v>48</v>
      </c>
      <c r="G193" s="72">
        <v>2022.86</v>
      </c>
      <c r="H193" s="72">
        <v>2022.86</v>
      </c>
      <c r="I193" s="1">
        <f t="shared" si="7"/>
        <v>0</v>
      </c>
    </row>
    <row r="194" spans="1:9" ht="23.25" x14ac:dyDescent="0.35">
      <c r="A194" s="76"/>
      <c r="B194" s="76"/>
      <c r="C194" s="76"/>
      <c r="D194" s="75">
        <v>9995</v>
      </c>
      <c r="E194" s="75">
        <v>2363</v>
      </c>
      <c r="F194" s="73" t="s">
        <v>47</v>
      </c>
      <c r="G194" s="72"/>
      <c r="H194" s="72"/>
      <c r="I194" s="1">
        <f t="shared" si="7"/>
        <v>0</v>
      </c>
    </row>
    <row r="195" spans="1:9" ht="23.25" x14ac:dyDescent="0.35">
      <c r="A195" s="76"/>
      <c r="B195" s="76"/>
      <c r="C195" s="76"/>
      <c r="D195" s="75">
        <v>9995</v>
      </c>
      <c r="E195" s="75">
        <v>2371</v>
      </c>
      <c r="F195" s="73" t="s">
        <v>46</v>
      </c>
      <c r="G195" s="72">
        <v>91000</v>
      </c>
      <c r="H195" s="72">
        <v>91000</v>
      </c>
      <c r="I195" s="1">
        <f t="shared" si="7"/>
        <v>0</v>
      </c>
    </row>
    <row r="196" spans="1:9" ht="23.25" x14ac:dyDescent="0.35">
      <c r="A196" s="76"/>
      <c r="B196" s="76"/>
      <c r="C196" s="76"/>
      <c r="D196" s="75">
        <v>9995</v>
      </c>
      <c r="E196" s="75">
        <v>2372</v>
      </c>
      <c r="F196" s="73" t="s">
        <v>45</v>
      </c>
      <c r="G196" s="72"/>
      <c r="H196" s="72"/>
      <c r="I196" s="1">
        <f t="shared" si="7"/>
        <v>0</v>
      </c>
    </row>
    <row r="197" spans="1:9" ht="23.25" x14ac:dyDescent="0.35">
      <c r="A197" s="76"/>
      <c r="B197" s="76"/>
      <c r="C197" s="76"/>
      <c r="D197" s="75">
        <v>9995</v>
      </c>
      <c r="E197" s="75">
        <v>2391</v>
      </c>
      <c r="F197" s="73" t="s">
        <v>44</v>
      </c>
      <c r="G197" s="72"/>
      <c r="H197" s="72"/>
      <c r="I197" s="1">
        <f t="shared" si="7"/>
        <v>0</v>
      </c>
    </row>
    <row r="198" spans="1:9" ht="23.25" x14ac:dyDescent="0.35">
      <c r="A198" s="76"/>
      <c r="B198" s="76"/>
      <c r="C198" s="76"/>
      <c r="D198" s="75">
        <v>9995</v>
      </c>
      <c r="E198" s="74">
        <v>2392</v>
      </c>
      <c r="F198" s="73" t="s">
        <v>43</v>
      </c>
      <c r="G198" s="72">
        <v>3068</v>
      </c>
      <c r="H198" s="72">
        <v>3068</v>
      </c>
      <c r="I198" s="1">
        <f t="shared" si="7"/>
        <v>0</v>
      </c>
    </row>
    <row r="199" spans="1:9" ht="23.25" x14ac:dyDescent="0.35">
      <c r="A199" s="76"/>
      <c r="B199" s="76"/>
      <c r="C199" s="76"/>
      <c r="D199" s="75">
        <v>9995</v>
      </c>
      <c r="E199" s="75">
        <v>2394</v>
      </c>
      <c r="F199" s="73" t="s">
        <v>42</v>
      </c>
      <c r="G199" s="72"/>
      <c r="H199" s="72"/>
      <c r="I199" s="1">
        <f t="shared" si="7"/>
        <v>0</v>
      </c>
    </row>
    <row r="200" spans="1:9" ht="23.25" x14ac:dyDescent="0.35">
      <c r="A200" s="76"/>
      <c r="B200" s="76"/>
      <c r="C200" s="76"/>
      <c r="D200" s="75">
        <v>9995</v>
      </c>
      <c r="E200" s="75">
        <v>2395</v>
      </c>
      <c r="F200" s="73" t="s">
        <v>41</v>
      </c>
      <c r="G200" s="72"/>
      <c r="H200" s="72"/>
      <c r="I200" s="1">
        <f t="shared" si="7"/>
        <v>0</v>
      </c>
    </row>
    <row r="201" spans="1:9" ht="23.25" x14ac:dyDescent="0.35">
      <c r="A201" s="76"/>
      <c r="B201" s="76"/>
      <c r="C201" s="76"/>
      <c r="D201" s="75">
        <v>9995</v>
      </c>
      <c r="E201" s="75">
        <v>2396</v>
      </c>
      <c r="F201" s="73" t="s">
        <v>40</v>
      </c>
      <c r="G201" s="72"/>
      <c r="H201" s="72"/>
      <c r="I201" s="1">
        <f t="shared" si="7"/>
        <v>0</v>
      </c>
    </row>
    <row r="202" spans="1:9" ht="24" thickBot="1" x14ac:dyDescent="0.4">
      <c r="A202" s="83"/>
      <c r="B202" s="83"/>
      <c r="C202" s="83"/>
      <c r="D202" s="82">
        <v>9995</v>
      </c>
      <c r="E202" s="82">
        <v>2399</v>
      </c>
      <c r="F202" s="77" t="s">
        <v>39</v>
      </c>
      <c r="G202" s="81"/>
      <c r="H202" s="81"/>
      <c r="I202" s="1">
        <f t="shared" si="7"/>
        <v>0</v>
      </c>
    </row>
    <row r="203" spans="1:9" ht="24" thickBot="1" x14ac:dyDescent="0.4">
      <c r="A203" s="7"/>
      <c r="B203" s="6"/>
      <c r="C203" s="6"/>
      <c r="D203" s="80"/>
      <c r="E203" s="79"/>
      <c r="F203" s="244" t="s">
        <v>38</v>
      </c>
      <c r="G203" s="78">
        <f>SUM(G182:G202)</f>
        <v>96090.86</v>
      </c>
      <c r="H203" s="78">
        <f>SUM(H182:H202)</f>
        <v>96090.86</v>
      </c>
      <c r="I203" s="1">
        <f t="shared" si="7"/>
        <v>0</v>
      </c>
    </row>
    <row r="204" spans="1:9" ht="24" thickBot="1" x14ac:dyDescent="0.4">
      <c r="A204" s="254"/>
      <c r="B204" s="255"/>
      <c r="C204" s="255"/>
      <c r="D204" s="255"/>
      <c r="E204" s="255"/>
      <c r="F204" s="255"/>
      <c r="G204" s="255"/>
      <c r="H204" s="256"/>
      <c r="I204" s="1"/>
    </row>
    <row r="205" spans="1:9" ht="23.25" x14ac:dyDescent="0.35">
      <c r="A205" s="231"/>
      <c r="B205" s="232"/>
      <c r="C205" s="232"/>
      <c r="D205" s="237"/>
      <c r="E205" s="237"/>
      <c r="F205" s="227" t="s">
        <v>37</v>
      </c>
      <c r="G205" s="238"/>
      <c r="H205" s="236"/>
      <c r="I205" s="1">
        <f t="shared" si="7"/>
        <v>0</v>
      </c>
    </row>
    <row r="206" spans="1:9" ht="23.25" x14ac:dyDescent="0.35">
      <c r="A206" s="76"/>
      <c r="B206" s="76"/>
      <c r="C206" s="76"/>
      <c r="D206" s="75">
        <v>9995</v>
      </c>
      <c r="E206" s="75">
        <v>2611</v>
      </c>
      <c r="F206" s="73" t="s">
        <v>36</v>
      </c>
      <c r="G206" s="72"/>
      <c r="H206" s="72"/>
      <c r="I206" s="1">
        <f t="shared" si="7"/>
        <v>0</v>
      </c>
    </row>
    <row r="207" spans="1:9" ht="23.25" x14ac:dyDescent="0.35">
      <c r="A207" s="76"/>
      <c r="B207" s="76"/>
      <c r="C207" s="76"/>
      <c r="D207" s="75">
        <v>9995</v>
      </c>
      <c r="E207" s="75">
        <v>2613</v>
      </c>
      <c r="F207" s="73" t="s">
        <v>35</v>
      </c>
      <c r="G207" s="72"/>
      <c r="H207" s="72"/>
      <c r="I207" s="1">
        <f t="shared" si="7"/>
        <v>0</v>
      </c>
    </row>
    <row r="208" spans="1:9" ht="23.25" x14ac:dyDescent="0.35">
      <c r="A208" s="76"/>
      <c r="B208" s="76"/>
      <c r="C208" s="76"/>
      <c r="D208" s="75">
        <v>9995</v>
      </c>
      <c r="E208" s="75">
        <v>2614</v>
      </c>
      <c r="F208" s="73" t="s">
        <v>34</v>
      </c>
      <c r="G208" s="72"/>
      <c r="H208" s="72"/>
      <c r="I208" s="1">
        <f t="shared" si="7"/>
        <v>0</v>
      </c>
    </row>
    <row r="209" spans="1:9" ht="23.25" x14ac:dyDescent="0.35">
      <c r="A209" s="76"/>
      <c r="B209" s="76"/>
      <c r="C209" s="76"/>
      <c r="D209" s="75">
        <v>9995</v>
      </c>
      <c r="E209" s="75">
        <v>2619</v>
      </c>
      <c r="F209" s="73" t="s">
        <v>33</v>
      </c>
      <c r="G209" s="72"/>
      <c r="H209" s="72"/>
      <c r="I209" s="1">
        <f t="shared" si="7"/>
        <v>0</v>
      </c>
    </row>
    <row r="210" spans="1:9" ht="23.25" x14ac:dyDescent="0.35">
      <c r="A210" s="76"/>
      <c r="B210" s="76"/>
      <c r="C210" s="76"/>
      <c r="D210" s="75">
        <v>9995</v>
      </c>
      <c r="E210" s="75">
        <v>2623</v>
      </c>
      <c r="F210" s="73" t="s">
        <v>32</v>
      </c>
      <c r="G210" s="72"/>
      <c r="H210" s="72"/>
      <c r="I210" s="1">
        <f t="shared" si="7"/>
        <v>0</v>
      </c>
    </row>
    <row r="211" spans="1:9" ht="23.25" x14ac:dyDescent="0.35">
      <c r="A211" s="76"/>
      <c r="B211" s="76"/>
      <c r="C211" s="76"/>
      <c r="D211" s="75">
        <v>9995</v>
      </c>
      <c r="E211" s="75">
        <v>2641</v>
      </c>
      <c r="F211" s="73" t="s">
        <v>31</v>
      </c>
      <c r="G211" s="72"/>
      <c r="H211" s="72"/>
      <c r="I211" s="1">
        <f t="shared" si="7"/>
        <v>0</v>
      </c>
    </row>
    <row r="212" spans="1:9" ht="23.25" x14ac:dyDescent="0.35">
      <c r="A212" s="76"/>
      <c r="B212" s="76"/>
      <c r="C212" s="76"/>
      <c r="D212" s="75">
        <v>9995</v>
      </c>
      <c r="E212" s="75">
        <v>2648</v>
      </c>
      <c r="F212" s="73" t="s">
        <v>171</v>
      </c>
      <c r="G212" s="72"/>
      <c r="H212" s="72"/>
      <c r="I212" s="1"/>
    </row>
    <row r="213" spans="1:9" ht="23.25" x14ac:dyDescent="0.35">
      <c r="A213" s="76"/>
      <c r="B213" s="76"/>
      <c r="C213" s="76"/>
      <c r="D213" s="75">
        <v>9995</v>
      </c>
      <c r="E213" s="75">
        <v>2654</v>
      </c>
      <c r="F213" s="73" t="s">
        <v>30</v>
      </c>
      <c r="G213" s="72"/>
      <c r="H213" s="72"/>
      <c r="I213" s="1">
        <f t="shared" si="7"/>
        <v>0</v>
      </c>
    </row>
    <row r="214" spans="1:9" ht="23.25" x14ac:dyDescent="0.35">
      <c r="A214" s="76"/>
      <c r="B214" s="76"/>
      <c r="C214" s="76"/>
      <c r="D214" s="75">
        <v>9995</v>
      </c>
      <c r="E214" s="75">
        <v>2655</v>
      </c>
      <c r="F214" s="73" t="s">
        <v>29</v>
      </c>
      <c r="G214" s="72"/>
      <c r="H214" s="72"/>
      <c r="I214" s="1">
        <f t="shared" si="7"/>
        <v>0</v>
      </c>
    </row>
    <row r="215" spans="1:9" ht="23.25" x14ac:dyDescent="0.35">
      <c r="A215" s="76"/>
      <c r="B215" s="76"/>
      <c r="C215" s="76"/>
      <c r="D215" s="75">
        <v>9995</v>
      </c>
      <c r="E215" s="75">
        <v>2656</v>
      </c>
      <c r="F215" s="73" t="s">
        <v>28</v>
      </c>
      <c r="G215" s="72"/>
      <c r="H215" s="72"/>
      <c r="I215" s="1">
        <f t="shared" si="7"/>
        <v>0</v>
      </c>
    </row>
    <row r="216" spans="1:9" ht="23.25" x14ac:dyDescent="0.35">
      <c r="A216" s="76"/>
      <c r="B216" s="76"/>
      <c r="C216" s="76"/>
      <c r="D216" s="75">
        <v>9995</v>
      </c>
      <c r="E216" s="75">
        <v>2657</v>
      </c>
      <c r="F216" s="73" t="s">
        <v>27</v>
      </c>
      <c r="G216" s="72"/>
      <c r="H216" s="72"/>
      <c r="I216" s="1">
        <f t="shared" si="7"/>
        <v>0</v>
      </c>
    </row>
    <row r="217" spans="1:9" ht="23.25" x14ac:dyDescent="0.35">
      <c r="A217" s="76"/>
      <c r="B217" s="76"/>
      <c r="C217" s="76"/>
      <c r="D217" s="75">
        <v>9995</v>
      </c>
      <c r="E217" s="75">
        <v>2658</v>
      </c>
      <c r="F217" s="73" t="s">
        <v>26</v>
      </c>
      <c r="G217" s="72"/>
      <c r="H217" s="72"/>
      <c r="I217" s="1">
        <f t="shared" si="7"/>
        <v>0</v>
      </c>
    </row>
    <row r="218" spans="1:9" ht="23.25" x14ac:dyDescent="0.35">
      <c r="A218" s="76"/>
      <c r="B218" s="76"/>
      <c r="C218" s="76"/>
      <c r="D218" s="75">
        <v>9995</v>
      </c>
      <c r="E218" s="75">
        <v>2662</v>
      </c>
      <c r="F218" s="77" t="s">
        <v>172</v>
      </c>
      <c r="G218" s="72"/>
      <c r="H218" s="72"/>
      <c r="I218" s="1"/>
    </row>
    <row r="219" spans="1:9" ht="23.25" x14ac:dyDescent="0.35">
      <c r="A219" s="76"/>
      <c r="B219" s="76"/>
      <c r="C219" s="76"/>
      <c r="D219" s="75">
        <v>9995</v>
      </c>
      <c r="E219" s="75">
        <v>2683</v>
      </c>
      <c r="F219" s="77" t="s">
        <v>25</v>
      </c>
      <c r="G219" s="72"/>
      <c r="H219" s="72"/>
      <c r="I219" s="1">
        <f t="shared" si="7"/>
        <v>0</v>
      </c>
    </row>
    <row r="220" spans="1:9" ht="24" thickBot="1" x14ac:dyDescent="0.4">
      <c r="A220" s="76"/>
      <c r="B220" s="76"/>
      <c r="C220" s="76"/>
      <c r="D220" s="75">
        <v>9995</v>
      </c>
      <c r="E220" s="74">
        <v>2712</v>
      </c>
      <c r="F220" s="73" t="s">
        <v>24</v>
      </c>
      <c r="G220" s="72"/>
      <c r="H220" s="72"/>
      <c r="I220" s="1">
        <f t="shared" si="7"/>
        <v>0</v>
      </c>
    </row>
    <row r="221" spans="1:9" ht="24" thickBot="1" x14ac:dyDescent="0.4">
      <c r="A221" s="7"/>
      <c r="B221" s="6"/>
      <c r="C221" s="6"/>
      <c r="D221" s="71"/>
      <c r="E221" s="5"/>
      <c r="F221" s="244" t="s">
        <v>23</v>
      </c>
      <c r="G221" s="70">
        <f>SUM(G206:G220)</f>
        <v>0</v>
      </c>
      <c r="H221" s="69">
        <f>SUM(H206:H220)</f>
        <v>0</v>
      </c>
      <c r="I221" s="1">
        <f t="shared" si="7"/>
        <v>0</v>
      </c>
    </row>
    <row r="222" spans="1:9" ht="23.25" x14ac:dyDescent="0.35">
      <c r="A222" s="68"/>
      <c r="B222" s="68"/>
      <c r="C222" s="68"/>
      <c r="D222" s="67"/>
      <c r="E222" s="67"/>
      <c r="F222" s="66"/>
      <c r="G222" s="65"/>
      <c r="H222" s="64"/>
      <c r="I222" s="1">
        <f t="shared" si="7"/>
        <v>0</v>
      </c>
    </row>
    <row r="223" spans="1:9" ht="24" thickBot="1" x14ac:dyDescent="0.4">
      <c r="A223" s="68"/>
      <c r="B223" s="68"/>
      <c r="C223" s="68"/>
      <c r="D223" s="67"/>
      <c r="E223" s="67"/>
      <c r="F223" s="66"/>
      <c r="G223" s="65"/>
      <c r="H223" s="64"/>
      <c r="I223" s="1">
        <f t="shared" si="7"/>
        <v>0</v>
      </c>
    </row>
    <row r="224" spans="1:9" ht="24" thickBot="1" x14ac:dyDescent="0.4">
      <c r="A224" s="7"/>
      <c r="B224" s="6"/>
      <c r="C224" s="6"/>
      <c r="D224" s="63"/>
      <c r="E224" s="62"/>
      <c r="F224" s="61" t="s">
        <v>22</v>
      </c>
      <c r="G224" s="60">
        <f>+G221+G203+G179+G146</f>
        <v>9835299.2000000011</v>
      </c>
      <c r="H224" s="39">
        <f>+H221+H203+H179+H146</f>
        <v>9797940.2800000012</v>
      </c>
      <c r="I224" s="1">
        <f t="shared" si="7"/>
        <v>37358.919999999925</v>
      </c>
    </row>
    <row r="225" spans="1:9" ht="23.25" x14ac:dyDescent="0.35">
      <c r="A225" s="8"/>
      <c r="B225" s="8"/>
      <c r="C225" s="8"/>
      <c r="D225" s="8"/>
      <c r="E225" s="8"/>
      <c r="F225" s="8"/>
      <c r="G225" s="59"/>
      <c r="H225" s="58"/>
      <c r="I225" s="1">
        <f t="shared" si="7"/>
        <v>0</v>
      </c>
    </row>
    <row r="226" spans="1:9" ht="24" thickBot="1" x14ac:dyDescent="0.4">
      <c r="A226" s="57"/>
      <c r="B226" s="57"/>
      <c r="C226" s="57"/>
      <c r="D226" s="57"/>
      <c r="E226" s="57"/>
      <c r="F226" s="34"/>
      <c r="G226" s="56"/>
      <c r="H226" s="35"/>
      <c r="I226" s="1">
        <f t="shared" si="7"/>
        <v>0</v>
      </c>
    </row>
    <row r="227" spans="1:9" ht="24" thickBot="1" x14ac:dyDescent="0.4">
      <c r="A227" s="55"/>
      <c r="B227" s="54"/>
      <c r="C227" s="54"/>
      <c r="D227" s="54"/>
      <c r="E227" s="54"/>
      <c r="F227" s="53"/>
      <c r="G227" s="53" t="s">
        <v>14</v>
      </c>
      <c r="H227" s="52" t="s">
        <v>13</v>
      </c>
      <c r="I227" s="1"/>
    </row>
    <row r="228" spans="1:9" ht="23.25" x14ac:dyDescent="0.35">
      <c r="A228" s="51" t="s">
        <v>9</v>
      </c>
      <c r="B228" s="50" t="s">
        <v>8</v>
      </c>
      <c r="C228" s="50" t="s">
        <v>7</v>
      </c>
      <c r="D228" s="50" t="s">
        <v>6</v>
      </c>
      <c r="E228" s="50" t="s">
        <v>21</v>
      </c>
      <c r="F228" s="49" t="s">
        <v>5</v>
      </c>
      <c r="G228" s="48"/>
      <c r="H228" s="47"/>
      <c r="I228" s="1">
        <f t="shared" ref="I228:I236" si="8">+G228-H228</f>
        <v>0</v>
      </c>
    </row>
    <row r="229" spans="1:9" ht="23.25" x14ac:dyDescent="0.35">
      <c r="A229" s="46">
        <v>98</v>
      </c>
      <c r="B229" s="21"/>
      <c r="C229" s="21"/>
      <c r="D229" s="21">
        <v>9995</v>
      </c>
      <c r="E229" s="21">
        <v>2412</v>
      </c>
      <c r="F229" s="20" t="s">
        <v>20</v>
      </c>
      <c r="G229" s="19">
        <v>133000</v>
      </c>
      <c r="H229" s="19">
        <v>133000</v>
      </c>
      <c r="I229" s="1">
        <f t="shared" si="8"/>
        <v>0</v>
      </c>
    </row>
    <row r="230" spans="1:9" ht="23.25" x14ac:dyDescent="0.35">
      <c r="A230" s="21"/>
      <c r="B230" s="21"/>
      <c r="C230" s="21"/>
      <c r="D230" s="45">
        <v>9995</v>
      </c>
      <c r="E230" s="45">
        <v>2414</v>
      </c>
      <c r="F230" s="44" t="s">
        <v>19</v>
      </c>
      <c r="G230" s="19">
        <v>33030</v>
      </c>
      <c r="H230" s="19">
        <v>33030</v>
      </c>
      <c r="I230" s="1">
        <f t="shared" si="8"/>
        <v>0</v>
      </c>
    </row>
    <row r="231" spans="1:9" ht="24" thickBot="1" x14ac:dyDescent="0.4">
      <c r="A231" s="18"/>
      <c r="B231" s="18"/>
      <c r="C231" s="18"/>
      <c r="D231" s="43">
        <v>9995</v>
      </c>
      <c r="E231" s="43">
        <v>2416</v>
      </c>
      <c r="F231" s="42" t="s">
        <v>18</v>
      </c>
      <c r="G231" s="16">
        <v>30000</v>
      </c>
      <c r="H231" s="16">
        <v>30000</v>
      </c>
      <c r="I231" s="1">
        <f t="shared" si="8"/>
        <v>0</v>
      </c>
    </row>
    <row r="232" spans="1:9" ht="24" thickBot="1" x14ac:dyDescent="0.4">
      <c r="A232" s="15"/>
      <c r="B232" s="14"/>
      <c r="C232" s="14"/>
      <c r="D232" s="41"/>
      <c r="E232" s="41"/>
      <c r="F232" s="40" t="s">
        <v>1</v>
      </c>
      <c r="G232" s="10">
        <f>SUM(G229:G231)</f>
        <v>196030</v>
      </c>
      <c r="H232" s="9">
        <f>SUM(H229:H231)</f>
        <v>196030</v>
      </c>
      <c r="I232" s="1">
        <f t="shared" si="8"/>
        <v>0</v>
      </c>
    </row>
    <row r="233" spans="1:9" ht="24" thickBot="1" x14ac:dyDescent="0.4">
      <c r="A233" s="38"/>
      <c r="B233" s="38"/>
      <c r="C233" s="38"/>
      <c r="D233" s="37"/>
      <c r="E233" s="37"/>
      <c r="F233" s="36"/>
      <c r="G233" s="35"/>
      <c r="H233" s="35"/>
      <c r="I233" s="1">
        <f t="shared" si="8"/>
        <v>0</v>
      </c>
    </row>
    <row r="234" spans="1:9" ht="24" thickBot="1" x14ac:dyDescent="0.4">
      <c r="A234" s="7"/>
      <c r="B234" s="6"/>
      <c r="C234" s="6"/>
      <c r="D234" s="5"/>
      <c r="E234" s="4"/>
      <c r="F234" s="3" t="s">
        <v>17</v>
      </c>
      <c r="G234" s="39">
        <f>+G232+G224+G127</f>
        <v>42495256.680000007</v>
      </c>
      <c r="H234" s="39">
        <f>+H232+H224+H127</f>
        <v>42138006.920000002</v>
      </c>
      <c r="I234" s="1">
        <f t="shared" si="8"/>
        <v>357249.76000000536</v>
      </c>
    </row>
    <row r="235" spans="1:9" ht="23.25" x14ac:dyDescent="0.35">
      <c r="A235" s="38"/>
      <c r="B235" s="38"/>
      <c r="C235" s="38"/>
      <c r="D235" s="37"/>
      <c r="E235" s="37"/>
      <c r="F235" s="36"/>
      <c r="G235" s="35"/>
      <c r="H235" s="35"/>
      <c r="I235" s="1">
        <f t="shared" si="8"/>
        <v>0</v>
      </c>
    </row>
    <row r="236" spans="1:9" ht="24" thickBot="1" x14ac:dyDescent="0.4">
      <c r="A236" s="8"/>
      <c r="B236" s="8"/>
      <c r="C236" s="8"/>
      <c r="D236" s="8"/>
      <c r="E236" s="8"/>
      <c r="F236" s="34"/>
      <c r="G236" s="34"/>
      <c r="H236" s="8"/>
      <c r="I236" s="1">
        <f t="shared" si="8"/>
        <v>0</v>
      </c>
    </row>
    <row r="237" spans="1:9" ht="24" thickBot="1" x14ac:dyDescent="0.4">
      <c r="A237" s="248" t="s">
        <v>16</v>
      </c>
      <c r="B237" s="249"/>
      <c r="C237" s="249"/>
      <c r="D237" s="249"/>
      <c r="E237" s="249"/>
      <c r="F237" s="29" t="s">
        <v>15</v>
      </c>
      <c r="G237" s="33" t="s">
        <v>14</v>
      </c>
      <c r="H237" s="33" t="s">
        <v>13</v>
      </c>
      <c r="I237" s="1"/>
    </row>
    <row r="238" spans="1:9" ht="24" thickBot="1" x14ac:dyDescent="0.4">
      <c r="A238" s="32"/>
      <c r="B238" s="31"/>
      <c r="C238" s="31" t="s">
        <v>11</v>
      </c>
      <c r="D238" s="31"/>
      <c r="E238" s="30"/>
      <c r="F238" s="29" t="s">
        <v>10</v>
      </c>
      <c r="G238" s="28"/>
      <c r="H238" s="28"/>
      <c r="I238" s="1">
        <f t="shared" ref="I238:I245" si="9">+G238-H238</f>
        <v>0</v>
      </c>
    </row>
    <row r="239" spans="1:9" ht="23.25" x14ac:dyDescent="0.35">
      <c r="A239" s="27" t="s">
        <v>9</v>
      </c>
      <c r="B239" s="26" t="s">
        <v>8</v>
      </c>
      <c r="C239" s="26" t="s">
        <v>7</v>
      </c>
      <c r="D239" s="26" t="s">
        <v>6</v>
      </c>
      <c r="E239" s="25"/>
      <c r="F239" s="24" t="s">
        <v>5</v>
      </c>
      <c r="G239" s="23"/>
      <c r="H239" s="22"/>
      <c r="I239" s="1">
        <f t="shared" si="9"/>
        <v>0</v>
      </c>
    </row>
    <row r="240" spans="1:9" ht="23.25" x14ac:dyDescent="0.35">
      <c r="A240" s="21"/>
      <c r="B240" s="21"/>
      <c r="C240" s="21"/>
      <c r="D240" s="21">
        <v>9995</v>
      </c>
      <c r="E240" s="21"/>
      <c r="F240" s="20" t="s">
        <v>4</v>
      </c>
      <c r="G240" s="19">
        <v>9303827</v>
      </c>
      <c r="H240" s="19">
        <v>9303827</v>
      </c>
      <c r="I240" s="1">
        <f t="shared" si="9"/>
        <v>0</v>
      </c>
    </row>
    <row r="241" spans="1:9" ht="23.25" x14ac:dyDescent="0.35">
      <c r="A241" s="21"/>
      <c r="B241" s="21"/>
      <c r="C241" s="21"/>
      <c r="D241" s="21">
        <v>9995</v>
      </c>
      <c r="E241" s="21"/>
      <c r="F241" s="20" t="s">
        <v>3</v>
      </c>
      <c r="G241" s="19">
        <v>553209</v>
      </c>
      <c r="H241" s="19"/>
      <c r="I241" s="1">
        <f t="shared" si="9"/>
        <v>553209</v>
      </c>
    </row>
    <row r="242" spans="1:9" ht="24" thickBot="1" x14ac:dyDescent="0.4">
      <c r="A242" s="18"/>
      <c r="B242" s="18"/>
      <c r="C242" s="18"/>
      <c r="D242" s="18">
        <v>9995</v>
      </c>
      <c r="E242" s="18"/>
      <c r="F242" s="17" t="s">
        <v>2</v>
      </c>
      <c r="G242" s="16"/>
      <c r="H242" s="16">
        <v>910459</v>
      </c>
      <c r="I242" s="1">
        <f t="shared" si="9"/>
        <v>-910459</v>
      </c>
    </row>
    <row r="243" spans="1:9" ht="24" thickBot="1" x14ac:dyDescent="0.4">
      <c r="A243" s="15"/>
      <c r="B243" s="14"/>
      <c r="C243" s="14"/>
      <c r="D243" s="13"/>
      <c r="E243" s="12"/>
      <c r="F243" s="11" t="s">
        <v>1</v>
      </c>
      <c r="G243" s="10">
        <f>SUM(G240:G242)</f>
        <v>9857036</v>
      </c>
      <c r="H243" s="9">
        <f>SUM(H240:H242)</f>
        <v>10214286</v>
      </c>
      <c r="I243" s="1">
        <f t="shared" si="9"/>
        <v>-357250</v>
      </c>
    </row>
    <row r="244" spans="1:9" ht="24" thickBot="1" x14ac:dyDescent="0.4">
      <c r="A244" s="8"/>
      <c r="B244" s="8"/>
      <c r="C244" s="8"/>
      <c r="D244" s="8"/>
      <c r="E244" s="8"/>
      <c r="F244" s="8"/>
      <c r="G244" s="8"/>
      <c r="H244" s="8"/>
      <c r="I244" s="1">
        <f t="shared" si="9"/>
        <v>0</v>
      </c>
    </row>
    <row r="245" spans="1:9" ht="24" thickBot="1" x14ac:dyDescent="0.4">
      <c r="A245" s="7"/>
      <c r="B245" s="6"/>
      <c r="C245" s="6"/>
      <c r="D245" s="5"/>
      <c r="E245" s="4"/>
      <c r="F245" s="3" t="s">
        <v>0</v>
      </c>
      <c r="G245" s="2">
        <f>+G243+G234</f>
        <v>52352292.680000007</v>
      </c>
      <c r="H245" s="2">
        <f>+H243+H234</f>
        <v>52352292.920000002</v>
      </c>
      <c r="I245" s="1">
        <f t="shared" si="9"/>
        <v>-0.23999999463558197</v>
      </c>
    </row>
  </sheetData>
  <mergeCells count="8">
    <mergeCell ref="A20:H20"/>
    <mergeCell ref="A21:H21"/>
    <mergeCell ref="A237:E237"/>
    <mergeCell ref="A1:I19"/>
    <mergeCell ref="A73:H73"/>
    <mergeCell ref="A104:H104"/>
    <mergeCell ref="A180:H180"/>
    <mergeCell ref="A204:H204"/>
  </mergeCells>
  <pageMargins left="0.25" right="0.25" top="0.75" bottom="0.75" header="0.3" footer="0.3"/>
  <pageSetup scale="4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view="pageBreakPreview" topLeftCell="A37" zoomScale="53" zoomScaleNormal="100" zoomScaleSheetLayoutView="53" workbookViewId="0">
      <selection activeCell="D24" sqref="D24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customWidth="1"/>
    <col min="6" max="6" width="30.28515625" customWidth="1"/>
    <col min="7" max="7" width="39.85546875" hidden="1" customWidth="1"/>
  </cols>
  <sheetData>
    <row r="1" spans="1:7" ht="15.75" thickBot="1" x14ac:dyDescent="0.3"/>
    <row r="2" spans="1:7" ht="23.25" thickBot="1" x14ac:dyDescent="0.35">
      <c r="A2" s="269" t="s">
        <v>164</v>
      </c>
      <c r="B2" s="270"/>
      <c r="C2" s="270"/>
      <c r="D2" s="270"/>
      <c r="E2" s="270"/>
      <c r="F2" s="271"/>
    </row>
    <row r="3" spans="1:7" ht="22.5" x14ac:dyDescent="0.3">
      <c r="A3" s="272" t="s">
        <v>163</v>
      </c>
      <c r="B3" s="273"/>
      <c r="C3" s="273"/>
      <c r="D3" s="273"/>
      <c r="E3" s="273"/>
      <c r="F3" s="274"/>
    </row>
    <row r="4" spans="1:7" ht="22.5" x14ac:dyDescent="0.3">
      <c r="A4" s="220"/>
      <c r="B4" s="219"/>
      <c r="C4" s="219"/>
      <c r="D4" s="219"/>
      <c r="E4" s="219"/>
      <c r="F4" s="218"/>
    </row>
    <row r="5" spans="1:7" ht="22.5" x14ac:dyDescent="0.3">
      <c r="A5" s="217" t="s">
        <v>162</v>
      </c>
      <c r="B5" s="216"/>
      <c r="C5" s="216" t="s">
        <v>124</v>
      </c>
      <c r="D5" s="216"/>
      <c r="E5" s="215"/>
      <c r="F5" s="214"/>
    </row>
    <row r="6" spans="1:7" ht="22.5" x14ac:dyDescent="0.3">
      <c r="A6" s="175" t="s">
        <v>123</v>
      </c>
      <c r="B6" s="275">
        <v>5139</v>
      </c>
      <c r="C6" s="275"/>
      <c r="D6" s="213"/>
      <c r="E6" s="161"/>
      <c r="F6" s="160"/>
    </row>
    <row r="7" spans="1:7" ht="22.5" x14ac:dyDescent="0.3">
      <c r="A7" s="175" t="s">
        <v>161</v>
      </c>
      <c r="B7" s="276" t="s">
        <v>175</v>
      </c>
      <c r="C7" s="277"/>
      <c r="D7" s="213"/>
      <c r="E7" s="161"/>
      <c r="F7" s="160"/>
    </row>
    <row r="8" spans="1:7" ht="23.25" thickBot="1" x14ac:dyDescent="0.35">
      <c r="A8" s="212" t="s">
        <v>160</v>
      </c>
      <c r="B8" s="278">
        <v>2018</v>
      </c>
      <c r="C8" s="278"/>
      <c r="D8" s="211"/>
      <c r="E8" s="210"/>
      <c r="F8" s="209"/>
    </row>
    <row r="9" spans="1:7" ht="23.25" thickBot="1" x14ac:dyDescent="0.35">
      <c r="A9" s="158"/>
      <c r="B9" s="157"/>
      <c r="C9" s="168"/>
      <c r="D9" s="168"/>
      <c r="E9" s="168"/>
      <c r="F9" s="156"/>
    </row>
    <row r="10" spans="1:7" ht="23.25" thickBot="1" x14ac:dyDescent="0.35">
      <c r="A10" s="261"/>
      <c r="B10" s="262"/>
      <c r="C10" s="262"/>
      <c r="D10" s="262"/>
      <c r="E10" s="262"/>
      <c r="F10" s="263"/>
    </row>
    <row r="11" spans="1:7" x14ac:dyDescent="0.25">
      <c r="A11" s="264" t="s">
        <v>159</v>
      </c>
      <c r="B11" s="265"/>
      <c r="C11" s="265"/>
      <c r="D11" s="266" t="s">
        <v>158</v>
      </c>
      <c r="E11" s="265" t="s">
        <v>157</v>
      </c>
      <c r="F11" s="279" t="s">
        <v>156</v>
      </c>
    </row>
    <row r="12" spans="1:7" x14ac:dyDescent="0.25">
      <c r="A12" s="264"/>
      <c r="B12" s="265"/>
      <c r="C12" s="265"/>
      <c r="D12" s="266"/>
      <c r="E12" s="265"/>
      <c r="F12" s="279"/>
    </row>
    <row r="13" spans="1:7" ht="22.5" x14ac:dyDescent="0.3">
      <c r="A13" s="280" t="s">
        <v>12</v>
      </c>
      <c r="B13" s="281"/>
      <c r="C13" s="281"/>
      <c r="D13" s="267"/>
      <c r="E13" s="268"/>
      <c r="F13" s="208"/>
    </row>
    <row r="14" spans="1:7" ht="22.5" x14ac:dyDescent="0.25">
      <c r="A14" s="207" t="s">
        <v>155</v>
      </c>
      <c r="B14" s="206" t="s">
        <v>154</v>
      </c>
      <c r="C14" s="206" t="s">
        <v>153</v>
      </c>
      <c r="D14" s="205" t="s">
        <v>5</v>
      </c>
      <c r="E14" s="204" t="s">
        <v>152</v>
      </c>
      <c r="F14" s="203" t="s">
        <v>151</v>
      </c>
    </row>
    <row r="15" spans="1:7" ht="22.5" x14ac:dyDescent="0.3">
      <c r="A15" s="202">
        <v>4</v>
      </c>
      <c r="B15" s="201">
        <v>1</v>
      </c>
      <c r="C15" s="199">
        <v>201</v>
      </c>
      <c r="D15" s="200" t="s">
        <v>150</v>
      </c>
      <c r="E15" s="199">
        <v>100</v>
      </c>
      <c r="F15" s="198">
        <v>6333333</v>
      </c>
      <c r="G15" t="s">
        <v>149</v>
      </c>
    </row>
    <row r="16" spans="1:7" ht="22.5" x14ac:dyDescent="0.3">
      <c r="A16" s="193"/>
      <c r="B16" s="192"/>
      <c r="C16" s="190"/>
      <c r="D16" s="191"/>
      <c r="E16" s="190"/>
      <c r="F16" s="197"/>
    </row>
    <row r="17" spans="1:7" ht="22.5" x14ac:dyDescent="0.3">
      <c r="A17" s="193">
        <v>5</v>
      </c>
      <c r="B17" s="192">
        <v>1</v>
      </c>
      <c r="C17" s="190">
        <v>299</v>
      </c>
      <c r="D17" s="191" t="s">
        <v>148</v>
      </c>
      <c r="E17" s="190">
        <v>9995</v>
      </c>
      <c r="F17" s="195">
        <v>46018959.799999997</v>
      </c>
      <c r="G17" t="s">
        <v>147</v>
      </c>
    </row>
    <row r="18" spans="1:7" ht="22.5" x14ac:dyDescent="0.3">
      <c r="A18" s="193"/>
      <c r="B18" s="192"/>
      <c r="C18" s="190"/>
      <c r="D18" s="191"/>
      <c r="E18" s="190"/>
      <c r="F18" s="196"/>
    </row>
    <row r="19" spans="1:7" ht="22.5" x14ac:dyDescent="0.3">
      <c r="A19" s="193"/>
      <c r="B19" s="192"/>
      <c r="C19" s="190"/>
      <c r="D19" s="191" t="s">
        <v>146</v>
      </c>
      <c r="E19" s="190">
        <v>9995</v>
      </c>
      <c r="F19" s="195"/>
    </row>
    <row r="20" spans="1:7" ht="22.5" x14ac:dyDescent="0.3">
      <c r="A20" s="193"/>
      <c r="B20" s="192"/>
      <c r="C20" s="190"/>
      <c r="D20" s="191"/>
      <c r="E20" s="190"/>
      <c r="F20" s="194"/>
    </row>
    <row r="21" spans="1:7" ht="22.5" x14ac:dyDescent="0.3">
      <c r="A21" s="193"/>
      <c r="B21" s="192"/>
      <c r="C21" s="190"/>
      <c r="D21" s="191" t="s">
        <v>145</v>
      </c>
      <c r="E21" s="190">
        <v>9995</v>
      </c>
      <c r="F21" s="189"/>
    </row>
    <row r="22" spans="1:7" ht="22.5" x14ac:dyDescent="0.3">
      <c r="A22" s="188"/>
      <c r="B22" s="187"/>
      <c r="C22" s="185"/>
      <c r="D22" s="186"/>
      <c r="E22" s="185"/>
      <c r="F22" s="184"/>
    </row>
    <row r="23" spans="1:7" ht="23.25" thickBot="1" x14ac:dyDescent="0.3">
      <c r="A23" s="183"/>
      <c r="B23" s="182"/>
      <c r="C23" s="181"/>
      <c r="D23" s="180" t="s">
        <v>1</v>
      </c>
      <c r="E23" s="179"/>
      <c r="F23" s="178">
        <f>SUM(F15:F22)</f>
        <v>52352292.799999997</v>
      </c>
    </row>
    <row r="24" spans="1:7" ht="22.5" x14ac:dyDescent="0.3">
      <c r="A24" s="177"/>
      <c r="B24" s="177"/>
      <c r="C24" s="177"/>
      <c r="D24" s="176"/>
      <c r="E24" s="176"/>
      <c r="F24" s="149"/>
    </row>
    <row r="25" spans="1:7" ht="22.5" x14ac:dyDescent="0.3">
      <c r="A25" s="149"/>
      <c r="B25" s="149"/>
      <c r="C25" s="149"/>
      <c r="D25" s="149"/>
      <c r="E25" s="149"/>
      <c r="F25" s="149"/>
    </row>
    <row r="26" spans="1:7" ht="22.5" x14ac:dyDescent="0.3">
      <c r="A26" s="257" t="s">
        <v>124</v>
      </c>
      <c r="B26" s="257"/>
      <c r="C26" s="257"/>
      <c r="D26" s="257"/>
      <c r="E26" s="257"/>
      <c r="F26" s="257"/>
    </row>
    <row r="27" spans="1:7" ht="22.5" x14ac:dyDescent="0.3">
      <c r="A27" s="149"/>
      <c r="B27" s="149"/>
      <c r="C27" s="149"/>
      <c r="D27" s="149"/>
      <c r="E27" s="149"/>
      <c r="F27" s="149"/>
    </row>
    <row r="28" spans="1:7" ht="22.5" x14ac:dyDescent="0.3">
      <c r="A28" s="259" t="s">
        <v>144</v>
      </c>
      <c r="B28" s="259"/>
      <c r="C28" s="259"/>
      <c r="D28" s="259"/>
      <c r="E28" s="259"/>
      <c r="F28" s="259"/>
    </row>
    <row r="29" spans="1:7" ht="22.5" x14ac:dyDescent="0.3">
      <c r="A29" s="260" t="s">
        <v>176</v>
      </c>
      <c r="B29" s="260"/>
      <c r="C29" s="260"/>
      <c r="D29" s="260"/>
      <c r="E29" s="260"/>
      <c r="F29" s="260"/>
    </row>
    <row r="30" spans="1:7" ht="23.25" thickBot="1" x14ac:dyDescent="0.35">
      <c r="A30" s="259" t="s">
        <v>135</v>
      </c>
      <c r="B30" s="259"/>
      <c r="C30" s="259"/>
      <c r="D30" s="259"/>
      <c r="E30" s="259"/>
      <c r="F30" s="259"/>
    </row>
    <row r="31" spans="1:7" ht="23.25" thickBot="1" x14ac:dyDescent="0.35">
      <c r="A31" s="158" t="s">
        <v>139</v>
      </c>
      <c r="B31" s="157"/>
      <c r="C31" s="157"/>
      <c r="D31" s="168"/>
      <c r="E31" s="156"/>
      <c r="F31" s="171">
        <v>933106</v>
      </c>
      <c r="G31" t="s">
        <v>143</v>
      </c>
    </row>
    <row r="32" spans="1:7" ht="22.5" x14ac:dyDescent="0.3">
      <c r="A32" s="162" t="s">
        <v>142</v>
      </c>
      <c r="B32" s="161"/>
      <c r="C32" s="161"/>
      <c r="D32" s="161"/>
      <c r="E32" s="160"/>
      <c r="F32" s="172">
        <v>357250</v>
      </c>
      <c r="G32" t="s">
        <v>141</v>
      </c>
    </row>
    <row r="33" spans="1:7" ht="22.5" x14ac:dyDescent="0.3">
      <c r="A33" s="162"/>
      <c r="B33" s="161"/>
      <c r="C33" s="161"/>
      <c r="D33" s="161"/>
      <c r="E33" s="160"/>
      <c r="F33" s="173"/>
    </row>
    <row r="34" spans="1:7" ht="23.25" thickBot="1" x14ac:dyDescent="0.35">
      <c r="A34" s="162" t="s">
        <v>140</v>
      </c>
      <c r="B34" s="161"/>
      <c r="C34" s="161"/>
      <c r="D34" s="161"/>
      <c r="E34" s="160"/>
      <c r="F34" s="172">
        <v>910459</v>
      </c>
    </row>
    <row r="35" spans="1:7" ht="23.25" thickBot="1" x14ac:dyDescent="0.35">
      <c r="A35" s="158" t="s">
        <v>138</v>
      </c>
      <c r="B35" s="157"/>
      <c r="C35" s="157"/>
      <c r="D35" s="157"/>
      <c r="E35" s="156"/>
      <c r="F35" s="171">
        <f>F32+F31-F34</f>
        <v>379897</v>
      </c>
    </row>
    <row r="36" spans="1:7" ht="22.5" x14ac:dyDescent="0.3">
      <c r="A36" s="175"/>
      <c r="B36" s="174"/>
      <c r="C36" s="174"/>
      <c r="D36" s="174"/>
      <c r="E36" s="160"/>
      <c r="F36" s="173"/>
    </row>
    <row r="37" spans="1:7" ht="22.5" x14ac:dyDescent="0.3">
      <c r="A37" s="162" t="s">
        <v>139</v>
      </c>
      <c r="B37" s="161"/>
      <c r="C37" s="161"/>
      <c r="D37" s="161"/>
      <c r="E37" s="160"/>
      <c r="F37" s="172">
        <f>+F31</f>
        <v>933106</v>
      </c>
    </row>
    <row r="38" spans="1:7" ht="22.5" x14ac:dyDescent="0.3">
      <c r="A38" s="162"/>
      <c r="B38" s="161"/>
      <c r="C38" s="161"/>
      <c r="D38" s="161"/>
      <c r="E38" s="160"/>
      <c r="F38" s="172"/>
    </row>
    <row r="39" spans="1:7" ht="23.25" thickBot="1" x14ac:dyDescent="0.35">
      <c r="A39" s="162" t="s">
        <v>138</v>
      </c>
      <c r="B39" s="161"/>
      <c r="C39" s="161"/>
      <c r="D39" s="161"/>
      <c r="E39" s="160"/>
      <c r="F39" s="172">
        <f>+F35</f>
        <v>379897</v>
      </c>
    </row>
    <row r="40" spans="1:7" ht="23.25" thickBot="1" x14ac:dyDescent="0.35">
      <c r="A40" s="158" t="s">
        <v>137</v>
      </c>
      <c r="B40" s="157"/>
      <c r="C40" s="157"/>
      <c r="D40" s="157"/>
      <c r="E40" s="156"/>
      <c r="F40" s="171">
        <f>F37-F39</f>
        <v>553209</v>
      </c>
    </row>
    <row r="41" spans="1:7" ht="22.5" x14ac:dyDescent="0.3">
      <c r="A41" s="161"/>
      <c r="B41" s="161"/>
      <c r="C41" s="161"/>
      <c r="D41" s="161"/>
      <c r="E41" s="161"/>
      <c r="F41" s="170"/>
    </row>
    <row r="42" spans="1:7" ht="22.5" x14ac:dyDescent="0.3">
      <c r="A42" s="259" t="s">
        <v>136</v>
      </c>
      <c r="B42" s="259"/>
      <c r="C42" s="259"/>
      <c r="D42" s="259"/>
      <c r="E42" s="259"/>
      <c r="F42" s="259"/>
    </row>
    <row r="43" spans="1:7" ht="22.5" x14ac:dyDescent="0.3">
      <c r="A43" s="260" t="s">
        <v>176</v>
      </c>
      <c r="B43" s="260"/>
      <c r="C43" s="260"/>
      <c r="D43" s="260"/>
      <c r="E43" s="260"/>
      <c r="F43" s="260"/>
    </row>
    <row r="44" spans="1:7" ht="22.5" x14ac:dyDescent="0.3">
      <c r="A44" s="259" t="s">
        <v>135</v>
      </c>
      <c r="B44" s="259"/>
      <c r="C44" s="259"/>
      <c r="D44" s="259"/>
      <c r="E44" s="259"/>
      <c r="F44" s="259"/>
    </row>
    <row r="45" spans="1:7" ht="23.25" thickBot="1" x14ac:dyDescent="0.35">
      <c r="A45" s="169"/>
      <c r="B45" s="169"/>
      <c r="C45" s="169"/>
      <c r="D45" s="169"/>
      <c r="E45" s="169"/>
      <c r="F45" s="169"/>
    </row>
    <row r="46" spans="1:7" ht="23.25" thickBot="1" x14ac:dyDescent="0.35">
      <c r="A46" s="158" t="s">
        <v>134</v>
      </c>
      <c r="B46" s="157"/>
      <c r="C46" s="157"/>
      <c r="D46" s="168"/>
      <c r="E46" s="156"/>
      <c r="F46" s="165">
        <v>50899501</v>
      </c>
      <c r="G46" t="s">
        <v>133</v>
      </c>
    </row>
    <row r="47" spans="1:7" ht="22.5" x14ac:dyDescent="0.3">
      <c r="A47" s="162" t="s">
        <v>132</v>
      </c>
      <c r="B47" s="161"/>
      <c r="C47" s="161"/>
      <c r="D47" s="161"/>
      <c r="E47" s="160"/>
      <c r="F47" s="167">
        <f>+F15+F17</f>
        <v>52352292.799999997</v>
      </c>
    </row>
    <row r="48" spans="1:7" ht="23.25" thickBot="1" x14ac:dyDescent="0.35">
      <c r="A48" s="162"/>
      <c r="B48" s="161"/>
      <c r="C48" s="161"/>
      <c r="D48" s="161"/>
      <c r="E48" s="160"/>
      <c r="F48" s="166"/>
    </row>
    <row r="49" spans="1:6" ht="23.25" thickBot="1" x14ac:dyDescent="0.35">
      <c r="A49" s="162" t="s">
        <v>131</v>
      </c>
      <c r="B49" s="161"/>
      <c r="C49" s="161"/>
      <c r="D49" s="161"/>
      <c r="E49" s="160"/>
      <c r="F49" s="165">
        <v>43048466</v>
      </c>
    </row>
    <row r="50" spans="1:6" ht="23.25" thickBot="1" x14ac:dyDescent="0.35">
      <c r="A50" s="158" t="s">
        <v>129</v>
      </c>
      <c r="B50" s="157"/>
      <c r="C50" s="157"/>
      <c r="D50" s="157"/>
      <c r="E50" s="156"/>
      <c r="F50" s="164">
        <f>+SUM(F46:F47)-F49</f>
        <v>60203327.799999997</v>
      </c>
    </row>
    <row r="51" spans="1:6" ht="22.5" x14ac:dyDescent="0.3">
      <c r="A51" s="162" t="s">
        <v>130</v>
      </c>
      <c r="B51" s="161"/>
      <c r="C51" s="161"/>
      <c r="D51" s="161"/>
      <c r="E51" s="160"/>
      <c r="F51" s="159">
        <f>+F46</f>
        <v>50899501</v>
      </c>
    </row>
    <row r="52" spans="1:6" ht="22.5" x14ac:dyDescent="0.3">
      <c r="A52" s="162"/>
      <c r="B52" s="161"/>
      <c r="C52" s="161"/>
      <c r="D52" s="161"/>
      <c r="E52" s="160"/>
      <c r="F52" s="163"/>
    </row>
    <row r="53" spans="1:6" ht="23.25" thickBot="1" x14ac:dyDescent="0.35">
      <c r="A53" s="162" t="s">
        <v>129</v>
      </c>
      <c r="B53" s="161"/>
      <c r="C53" s="161"/>
      <c r="D53" s="161"/>
      <c r="E53" s="160"/>
      <c r="F53" s="159">
        <f>+F50</f>
        <v>60203327.799999997</v>
      </c>
    </row>
    <row r="54" spans="1:6" ht="23.25" thickBot="1" x14ac:dyDescent="0.35">
      <c r="A54" s="158" t="s">
        <v>128</v>
      </c>
      <c r="B54" s="157"/>
      <c r="C54" s="157"/>
      <c r="D54" s="157"/>
      <c r="E54" s="156"/>
      <c r="F54" s="155">
        <f>F51-F53</f>
        <v>-9303826.799999997</v>
      </c>
    </row>
    <row r="55" spans="1:6" ht="22.5" x14ac:dyDescent="0.3">
      <c r="A55" s="149"/>
      <c r="B55" s="149"/>
      <c r="C55" s="149"/>
      <c r="D55" s="149"/>
      <c r="E55" s="149"/>
      <c r="F55" s="149"/>
    </row>
    <row r="56" spans="1:6" ht="22.5" x14ac:dyDescent="0.3">
      <c r="A56" s="149"/>
      <c r="B56" s="149"/>
      <c r="C56" s="149"/>
      <c r="D56" s="149"/>
      <c r="E56" s="149"/>
      <c r="F56" s="150"/>
    </row>
    <row r="57" spans="1:6" ht="22.5" x14ac:dyDescent="0.3">
      <c r="A57" s="154"/>
      <c r="B57" s="149"/>
      <c r="C57" s="149"/>
      <c r="D57" s="149"/>
      <c r="E57" s="149"/>
      <c r="F57" s="150"/>
    </row>
    <row r="58" spans="1:6" ht="22.5" x14ac:dyDescent="0.3">
      <c r="A58" s="149"/>
      <c r="B58" s="153"/>
      <c r="C58" s="149"/>
      <c r="D58" s="149"/>
      <c r="E58" s="149"/>
      <c r="F58" s="150"/>
    </row>
    <row r="59" spans="1:6" ht="22.5" x14ac:dyDescent="0.3">
      <c r="A59" s="151"/>
      <c r="B59" s="152"/>
      <c r="C59" s="151"/>
      <c r="D59" s="149"/>
      <c r="E59" s="149"/>
      <c r="F59" s="150"/>
    </row>
    <row r="60" spans="1:6" ht="22.5" x14ac:dyDescent="0.3">
      <c r="A60" s="258" t="s">
        <v>127</v>
      </c>
      <c r="B60" s="258"/>
      <c r="C60" s="258"/>
      <c r="D60" s="149"/>
      <c r="E60" s="149"/>
      <c r="F60" s="149"/>
    </row>
    <row r="61" spans="1:6" ht="22.5" x14ac:dyDescent="0.3">
      <c r="A61" s="258" t="s">
        <v>126</v>
      </c>
      <c r="B61" s="258"/>
      <c r="C61" s="258"/>
      <c r="D61" s="149"/>
      <c r="E61" s="149"/>
      <c r="F61" s="149"/>
    </row>
    <row r="62" spans="1:6" ht="22.5" x14ac:dyDescent="0.3">
      <c r="A62" s="258" t="s">
        <v>125</v>
      </c>
      <c r="B62" s="258"/>
      <c r="C62" s="258"/>
      <c r="D62" s="149"/>
      <c r="E62" s="149"/>
      <c r="F62" s="149"/>
    </row>
    <row r="63" spans="1:6" ht="22.5" x14ac:dyDescent="0.3">
      <c r="A63" s="258" t="s">
        <v>177</v>
      </c>
      <c r="B63" s="258"/>
      <c r="C63" s="258"/>
      <c r="D63" s="149"/>
      <c r="E63" s="149"/>
      <c r="F63" s="149"/>
    </row>
    <row r="64" spans="1:6" ht="22.5" x14ac:dyDescent="0.3">
      <c r="A64" s="221"/>
      <c r="B64" s="221"/>
      <c r="C64" s="221"/>
      <c r="D64" s="149"/>
      <c r="E64" s="149"/>
      <c r="F64" s="149"/>
    </row>
    <row r="65" spans="4:6" ht="22.5" x14ac:dyDescent="0.3">
      <c r="D65" s="149"/>
      <c r="E65" s="149"/>
      <c r="F65" s="149"/>
    </row>
  </sheetData>
  <mergeCells count="22">
    <mergeCell ref="A10:F10"/>
    <mergeCell ref="A11:C12"/>
    <mergeCell ref="D11:D13"/>
    <mergeCell ref="E11:E13"/>
    <mergeCell ref="A2:F2"/>
    <mergeCell ref="A3:F3"/>
    <mergeCell ref="B6:C6"/>
    <mergeCell ref="B7:C7"/>
    <mergeCell ref="B8:C8"/>
    <mergeCell ref="F11:F12"/>
    <mergeCell ref="A13:C13"/>
    <mergeCell ref="A26:F26"/>
    <mergeCell ref="A63:C63"/>
    <mergeCell ref="A28:F28"/>
    <mergeCell ref="A29:F29"/>
    <mergeCell ref="A30:F30"/>
    <mergeCell ref="A42:F42"/>
    <mergeCell ref="A43:F43"/>
    <mergeCell ref="A44:F44"/>
    <mergeCell ref="A60:C60"/>
    <mergeCell ref="A61:C61"/>
    <mergeCell ref="A62:C62"/>
  </mergeCells>
  <pageMargins left="0.7" right="0.7" top="0.75" bottom="0.75" header="0.3" footer="0.3"/>
  <pageSetup scale="4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ENERO 2018</vt:lpstr>
      <vt:lpstr>INGRESOS ENERO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2018-02-05T18:19:09Z</dcterms:modified>
</cp:coreProperties>
</file>