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96" windowWidth="19290" windowHeight="9360" tabRatio="485" activeTab="0"/>
  </bookViews>
  <sheets>
    <sheet name="EDENORTE" sheetId="1" r:id="rId1"/>
    <sheet name="EDESUR" sheetId="2" r:id="rId2"/>
    <sheet name="EDEESTE" sheetId="3" r:id="rId3"/>
    <sheet name="ENERGIA Y POTENCIA EDES-2017" sheetId="4" r:id="rId4"/>
  </sheets>
  <definedNames/>
  <calcPr fullCalcOnLoad="1"/>
</workbook>
</file>

<file path=xl/comments3.xml><?xml version="1.0" encoding="utf-8"?>
<comments xmlns="http://schemas.openxmlformats.org/spreadsheetml/2006/main">
  <authors>
    <author>restrella</author>
  </authors>
  <commentList>
    <comment ref="B7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comments4.xml><?xml version="1.0" encoding="utf-8"?>
<comments xmlns="http://schemas.openxmlformats.org/spreadsheetml/2006/main">
  <authors>
    <author>restrella</author>
  </authors>
  <commentList>
    <comment ref="B38" authorId="0">
      <text>
        <r>
          <rPr>
            <b/>
            <sz val="9"/>
            <rFont val="Tahoma"/>
            <family val="2"/>
          </rPr>
          <t>restrella:</t>
        </r>
        <r>
          <rPr>
            <sz val="9"/>
            <rFont val="Tahoma"/>
            <family val="2"/>
          </rPr>
          <t xml:space="preserve">
SE RE-ORGANIZO EL ORDEN DEL SECTOR PARA IGUALARLO A EDESUR Y EDENORTE.
 </t>
        </r>
      </text>
    </comment>
  </commentList>
</comments>
</file>

<file path=xl/sharedStrings.xml><?xml version="1.0" encoding="utf-8"?>
<sst xmlns="http://schemas.openxmlformats.org/spreadsheetml/2006/main" count="301" uniqueCount="28">
  <si>
    <t>SECTOR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</si>
  <si>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</si>
  <si>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</si>
  <si>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</si>
  <si>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</si>
  <si>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</si>
  <si>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</si>
  <si>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</si>
  <si>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</si>
  <si>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</si>
  <si>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</si>
  <si>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</si>
  <si>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</si>
  <si>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</t>
  </si>
  <si>
    <t>Energia (GWh)</t>
  </si>
  <si>
    <t>Potencia (MW)</t>
  </si>
  <si>
    <t>AYUNTAMIENTO</t>
  </si>
  <si>
    <t>GOBIERNO</t>
  </si>
  <si>
    <t>INDUSTRIAL</t>
  </si>
  <si>
    <t>COMERCIAL</t>
  </si>
  <si>
    <t>RESIDENCIAL</t>
  </si>
  <si>
    <t>TOTAL</t>
  </si>
  <si>
    <t xml:space="preserve"> </t>
  </si>
  <si>
    <t>EDENORTE DOMINICANA, S.A. (EDENORTE)</t>
  </si>
  <si>
    <t>EDESUR DOMINICANA, S.A. (EDESUR)</t>
  </si>
  <si>
    <t>EMPRESA DISTRIBUIDORA DE ELECTRICIDAD DEL ESTE, S.A. (EDEESTE)</t>
  </si>
  <si>
    <t xml:space="preserve">   </t>
  </si>
  <si>
    <t>ENERGIA Y POTENCIA FACTURADAS AÑO 2017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</si>
</sst>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#,##0.000"/>
    <numFmt numFmtId="185" formatCode="#,##0.0000"/>
    <numFmt numFmtId="186" formatCode="#,##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_(* #,##0_);_(* \(#,##0\);_(* &quot;-&quot;??_);_(@_)"/>
    <numFmt numFmtId="198" formatCode="0.0"/>
    <numFmt numFmtId="199" formatCode="_-[$€-2]* #,##0.00_-;\-[$€-2]* #,##0.00_-;_-[$€-2]* &quot;-&quot;??_-"/>
    <numFmt numFmtId="200" formatCode="&quot;RD$&quot;#,##0.00"/>
    <numFmt numFmtId="201" formatCode="#,##0.00;[Red]#,##0.00"/>
    <numFmt numFmtId="202" formatCode="[$-1C0A]dddd\,\ d\ &quot;de&quot;\ mmmm\ &quot;de&quot;\ yyyy"/>
    <numFmt numFmtId="203" formatCode="[$-1C0A]h:mm:ss\ AM/PM"/>
  </numFmts>
  <fonts count="44">
    <font>
      <sz val="10"/>
      <name val="Arial"/>
      <family val="0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2" fontId="0" fillId="0" borderId="0" xfId="0" applyNumberFormat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3" fillId="0" borderId="19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4" fontId="3" fillId="0" borderId="18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2" fontId="3" fillId="0" borderId="12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" fontId="3" fillId="0" borderId="15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15" xfId="0" applyNumberFormat="1" applyFont="1" applyBorder="1" applyAlignment="1">
      <alignment horizontal="right"/>
    </xf>
    <xf numFmtId="43" fontId="3" fillId="0" borderId="0" xfId="47" applyNumberFormat="1" applyFont="1" applyAlignment="1">
      <alignment horizontal="right"/>
    </xf>
    <xf numFmtId="43" fontId="3" fillId="0" borderId="14" xfId="47" applyNumberFormat="1" applyFont="1" applyBorder="1" applyAlignment="1">
      <alignment horizontal="right"/>
    </xf>
    <xf numFmtId="171" fontId="0" fillId="0" borderId="0" xfId="47" applyFont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0" xfId="47" applyNumberFormat="1" applyFont="1" applyAlignment="1">
      <alignment horizontal="right"/>
    </xf>
    <xf numFmtId="43" fontId="3" fillId="0" borderId="0" xfId="0" applyNumberFormat="1" applyFont="1" applyAlignment="1">
      <alignment vertical="center"/>
    </xf>
    <xf numFmtId="43" fontId="3" fillId="0" borderId="20" xfId="0" applyNumberFormat="1" applyFont="1" applyBorder="1" applyAlignment="1">
      <alignment vertical="center"/>
    </xf>
    <xf numFmtId="43" fontId="3" fillId="0" borderId="12" xfId="0" applyNumberFormat="1" applyFont="1" applyBorder="1" applyAlignment="1">
      <alignment vertical="center"/>
    </xf>
    <xf numFmtId="43" fontId="3" fillId="0" borderId="13" xfId="0" applyNumberFormat="1" applyFont="1" applyBorder="1" applyAlignment="1">
      <alignment vertical="center"/>
    </xf>
    <xf numFmtId="43" fontId="3" fillId="0" borderId="14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17" fontId="2" fillId="33" borderId="24" xfId="0" applyNumberFormat="1" applyFont="1" applyFill="1" applyBorder="1" applyAlignment="1">
      <alignment horizontal="center"/>
    </xf>
    <xf numFmtId="17" fontId="2" fillId="33" borderId="11" xfId="0" applyNumberFormat="1" applyFont="1" applyFill="1" applyBorder="1" applyAlignment="1">
      <alignment horizontal="center"/>
    </xf>
    <xf numFmtId="14" fontId="2" fillId="34" borderId="24" xfId="0" applyNumberFormat="1" applyFont="1" applyFill="1" applyBorder="1" applyAlignment="1">
      <alignment horizontal="center"/>
    </xf>
    <xf numFmtId="14" fontId="2" fillId="34" borderId="11" xfId="0" applyNumberFormat="1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13" xfId="53"/>
    <cellStyle name="Normal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16"/>
  <sheetViews>
    <sheetView tabSelected="1" zoomScale="73" zoomScaleNormal="73" zoomScalePageLayoutView="0" workbookViewId="0" topLeftCell="A1">
      <selection activeCell="I16" sqref="I16"/>
    </sheetView>
  </sheetViews>
  <sheetFormatPr defaultColWidth="11.421875" defaultRowHeight="12.75"/>
  <cols>
    <col min="1" max="1" width="4.28125" style="0" customWidth="1"/>
    <col min="2" max="2" width="18.57421875" style="0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  <col min="41" max="41" width="13.00390625" style="0" bestFit="1" customWidth="1"/>
    <col min="47" max="47" width="13.00390625" style="0" bestFit="1" customWidth="1"/>
    <col min="53" max="53" width="12.28125" style="0" bestFit="1" customWidth="1"/>
    <col min="59" max="59" width="12.28125" style="0" bestFit="1" customWidth="1"/>
  </cols>
  <sheetData>
    <row r="3" ht="12.75">
      <c r="U3" s="62" t="s">
        <v>26</v>
      </c>
    </row>
    <row r="4" ht="12.75">
      <c r="U4" s="62" t="s">
        <v>22</v>
      </c>
    </row>
    <row r="5" spans="2:28" ht="20.25">
      <c r="B5" s="73" t="s">
        <v>23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2:28" ht="18">
      <c r="B6" s="74" t="s">
        <v>27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ht="13.5" thickBot="1"/>
    <row r="8" spans="2:28" ht="15.75" thickBot="1">
      <c r="B8" s="75" t="s">
        <v>0</v>
      </c>
      <c r="C8" s="77" t="s">
        <v>1</v>
      </c>
      <c r="D8" s="78"/>
      <c r="E8" s="77" t="s">
        <v>2</v>
      </c>
      <c r="F8" s="78"/>
      <c r="G8" s="77" t="s">
        <v>3</v>
      </c>
      <c r="H8" s="78"/>
      <c r="I8" s="77" t="s">
        <v>4</v>
      </c>
      <c r="J8" s="78"/>
      <c r="K8" s="77" t="s">
        <v>5</v>
      </c>
      <c r="L8" s="78"/>
      <c r="M8" s="77" t="s">
        <v>6</v>
      </c>
      <c r="N8" s="78"/>
      <c r="O8" s="77" t="s">
        <v>7</v>
      </c>
      <c r="P8" s="78"/>
      <c r="Q8" s="77" t="s">
        <v>8</v>
      </c>
      <c r="R8" s="78"/>
      <c r="S8" s="77" t="s">
        <v>9</v>
      </c>
      <c r="T8" s="78"/>
      <c r="U8" s="77" t="s">
        <v>10</v>
      </c>
      <c r="V8" s="78"/>
      <c r="W8" s="77" t="s">
        <v>11</v>
      </c>
      <c r="X8" s="78"/>
      <c r="Y8" s="77" t="s">
        <v>12</v>
      </c>
      <c r="Z8" s="78"/>
      <c r="AA8" s="79" t="s">
        <v>13</v>
      </c>
      <c r="AB8" s="80"/>
    </row>
    <row r="9" spans="2:28" ht="15.75" thickBot="1">
      <c r="B9" s="76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v>6.589511</v>
      </c>
      <c r="D10" s="28">
        <v>19.250852000000002</v>
      </c>
      <c r="E10" s="28">
        <v>6.521131</v>
      </c>
      <c r="F10" s="33">
        <v>18.96611</v>
      </c>
      <c r="G10" s="32">
        <v>6.159858</v>
      </c>
      <c r="H10" s="37">
        <v>17.260726</v>
      </c>
      <c r="I10" s="67">
        <v>6.59</v>
      </c>
      <c r="J10" s="69">
        <v>18.56</v>
      </c>
      <c r="K10" s="58"/>
      <c r="L10" s="4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60">
        <v>0</v>
      </c>
      <c r="Z10" s="37"/>
      <c r="AA10" s="47">
        <f aca="true" t="shared" si="0" ref="AA10:AB14">C10+E10+G10+I10+K10+M10+O10+Q10+S10+U10+W10+Y10</f>
        <v>25.8605</v>
      </c>
      <c r="AB10" s="32">
        <f t="shared" si="0"/>
        <v>74.037688</v>
      </c>
    </row>
    <row r="11" spans="2:28" ht="15" thickBot="1">
      <c r="B11" s="4" t="s">
        <v>17</v>
      </c>
      <c r="C11" s="29">
        <v>16.755946</v>
      </c>
      <c r="D11" s="29">
        <v>56.52868899999999</v>
      </c>
      <c r="E11" s="29">
        <v>17.037163</v>
      </c>
      <c r="F11" s="38">
        <v>56.720207999999985</v>
      </c>
      <c r="G11" s="29">
        <v>16.812217</v>
      </c>
      <c r="H11" s="37">
        <v>61.512424</v>
      </c>
      <c r="I11" s="67">
        <v>18.83</v>
      </c>
      <c r="J11" s="70">
        <v>61.96</v>
      </c>
      <c r="K11" s="58"/>
      <c r="L11" s="48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60"/>
      <c r="Z11" s="37"/>
      <c r="AA11" s="47">
        <f t="shared" si="0"/>
        <v>69.435326</v>
      </c>
      <c r="AB11" s="32">
        <f t="shared" si="0"/>
        <v>236.721321</v>
      </c>
    </row>
    <row r="12" spans="2:28" ht="15" thickBot="1">
      <c r="B12" s="4" t="s">
        <v>18</v>
      </c>
      <c r="C12" s="29">
        <v>57.640889</v>
      </c>
      <c r="D12" s="29">
        <v>203.74686300000002</v>
      </c>
      <c r="E12" s="29">
        <v>54.317593</v>
      </c>
      <c r="F12" s="38">
        <v>202.78265200000004</v>
      </c>
      <c r="G12" s="29">
        <v>52.814137</v>
      </c>
      <c r="H12" s="37">
        <v>202.737694</v>
      </c>
      <c r="I12" s="67">
        <v>59.07</v>
      </c>
      <c r="J12" s="70">
        <v>202.6</v>
      </c>
      <c r="K12" s="58"/>
      <c r="L12" s="48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60"/>
      <c r="Z12" s="37"/>
      <c r="AA12" s="47">
        <f t="shared" si="0"/>
        <v>223.842619</v>
      </c>
      <c r="AB12" s="32">
        <f t="shared" si="0"/>
        <v>811.8672090000001</v>
      </c>
    </row>
    <row r="13" spans="2:28" ht="15" thickBot="1">
      <c r="B13" s="4" t="s">
        <v>19</v>
      </c>
      <c r="C13" s="29">
        <v>30.198165</v>
      </c>
      <c r="D13" s="29">
        <v>42.987427</v>
      </c>
      <c r="E13" s="29">
        <v>28.21786</v>
      </c>
      <c r="F13" s="38">
        <v>42.98191</v>
      </c>
      <c r="G13" s="29">
        <v>28.324443</v>
      </c>
      <c r="H13" s="37">
        <v>43.177594000000006</v>
      </c>
      <c r="I13" s="67">
        <v>30.44</v>
      </c>
      <c r="J13" s="70">
        <v>43.79</v>
      </c>
      <c r="K13" s="58"/>
      <c r="L13" s="48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60"/>
      <c r="Z13" s="37"/>
      <c r="AA13" s="47">
        <f t="shared" si="0"/>
        <v>117.180468</v>
      </c>
      <c r="AB13" s="51">
        <f t="shared" si="0"/>
        <v>172.936931</v>
      </c>
    </row>
    <row r="14" spans="2:28" ht="15" thickBot="1">
      <c r="B14" s="5" t="s">
        <v>20</v>
      </c>
      <c r="C14" s="30">
        <v>123.266235</v>
      </c>
      <c r="D14" s="30">
        <v>26.185867000000002</v>
      </c>
      <c r="E14" s="30">
        <v>115.642543</v>
      </c>
      <c r="F14" s="44">
        <v>26.211629000000006</v>
      </c>
      <c r="G14" s="30">
        <v>115.699342</v>
      </c>
      <c r="H14" s="43">
        <v>26.568618999999998</v>
      </c>
      <c r="I14" s="68">
        <v>122.93</v>
      </c>
      <c r="J14" s="71">
        <v>26.68</v>
      </c>
      <c r="K14" s="56"/>
      <c r="L14" s="49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61"/>
      <c r="Z14" s="43"/>
      <c r="AA14" s="51">
        <f t="shared" si="0"/>
        <v>477.53812</v>
      </c>
      <c r="AB14" s="51">
        <f t="shared" si="0"/>
        <v>105.64611500000001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234.45074599999998</v>
      </c>
      <c r="D16" s="51">
        <f>SUM(D10:D14)</f>
        <v>348.699698</v>
      </c>
      <c r="E16" s="51">
        <f>SUM(E10:E14)</f>
        <v>221.73629</v>
      </c>
      <c r="F16" s="51">
        <f>SUM(F10:F15)</f>
        <v>347.662509</v>
      </c>
      <c r="G16" s="59">
        <f>+G10+G11+G12+G13+G14</f>
        <v>219.809997</v>
      </c>
      <c r="H16" s="51">
        <f aca="true" t="shared" si="1" ref="H16:M16">SUM(H10:H14)</f>
        <v>351.25705700000003</v>
      </c>
      <c r="I16" s="51">
        <f t="shared" si="1"/>
        <v>237.86</v>
      </c>
      <c r="J16" s="51">
        <f t="shared" si="1"/>
        <v>353.59000000000003</v>
      </c>
      <c r="K16" s="51">
        <f t="shared" si="1"/>
        <v>0</v>
      </c>
      <c r="L16" s="51">
        <f t="shared" si="1"/>
        <v>0</v>
      </c>
      <c r="M16" s="51">
        <f t="shared" si="1"/>
        <v>0</v>
      </c>
      <c r="N16" s="51">
        <f>SUM(N10:N15)</f>
        <v>0</v>
      </c>
      <c r="O16" s="51">
        <f>SUM(O10:O15)</f>
        <v>0</v>
      </c>
      <c r="P16" s="59">
        <f>SUM(P10:P15)</f>
        <v>0</v>
      </c>
      <c r="Q16" s="51">
        <f>SUM(Q10:Q15)</f>
        <v>0</v>
      </c>
      <c r="R16" s="51">
        <f aca="true" t="shared" si="2" ref="R16:Z16">SUM(R10:R14)</f>
        <v>0</v>
      </c>
      <c r="S16" s="51">
        <f t="shared" si="2"/>
        <v>0</v>
      </c>
      <c r="T16" s="51">
        <f t="shared" si="2"/>
        <v>0</v>
      </c>
      <c r="U16" s="51">
        <f t="shared" si="2"/>
        <v>0</v>
      </c>
      <c r="V16" s="51">
        <f t="shared" si="2"/>
        <v>0</v>
      </c>
      <c r="W16" s="51">
        <f t="shared" si="2"/>
        <v>0</v>
      </c>
      <c r="X16" s="51">
        <f t="shared" si="2"/>
        <v>0</v>
      </c>
      <c r="Y16" s="51">
        <f t="shared" si="2"/>
        <v>0</v>
      </c>
      <c r="Z16" s="51">
        <f t="shared" si="2"/>
        <v>0</v>
      </c>
      <c r="AA16" s="51">
        <f>SUM(AA10:AA14)</f>
        <v>913.857033</v>
      </c>
      <c r="AB16" s="51">
        <f>SUM(AB10:AB14)</f>
        <v>1401.209264</v>
      </c>
    </row>
  </sheetData>
  <sheetProtection/>
  <mergeCells count="16">
    <mergeCell ref="Q8:R8"/>
    <mergeCell ref="S8:T8"/>
    <mergeCell ref="U8:V8"/>
    <mergeCell ref="W8:X8"/>
    <mergeCell ref="Y8:Z8"/>
    <mergeCell ref="AA8:AB8"/>
    <mergeCell ref="B5:AB5"/>
    <mergeCell ref="B6:AB6"/>
    <mergeCell ref="B8:B9"/>
    <mergeCell ref="C8:D8"/>
    <mergeCell ref="E8:F8"/>
    <mergeCell ref="G8:H8"/>
    <mergeCell ref="I8:J8"/>
    <mergeCell ref="K8:L8"/>
    <mergeCell ref="M8:N8"/>
    <mergeCell ref="O8:P8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AB16"/>
  <sheetViews>
    <sheetView zoomScale="82" zoomScaleNormal="82" workbookViewId="0" topLeftCell="F2">
      <selection activeCell="I15" sqref="I15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6.0039062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7.42187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4" spans="2:28" ht="20.25">
      <c r="B4" s="73" t="s">
        <v>24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</row>
    <row r="5" spans="2:28" ht="18">
      <c r="B5" s="74" t="s">
        <v>27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ht="13.5" thickBot="1"/>
    <row r="7" spans="2:28" ht="15.75" thickBot="1">
      <c r="B7" s="75" t="s">
        <v>0</v>
      </c>
      <c r="C7" s="77" t="s">
        <v>1</v>
      </c>
      <c r="D7" s="78"/>
      <c r="E7" s="77" t="s">
        <v>2</v>
      </c>
      <c r="F7" s="78"/>
      <c r="G7" s="77" t="s">
        <v>3</v>
      </c>
      <c r="H7" s="78"/>
      <c r="I7" s="77" t="s">
        <v>4</v>
      </c>
      <c r="J7" s="78"/>
      <c r="K7" s="77" t="s">
        <v>5</v>
      </c>
      <c r="L7" s="78"/>
      <c r="M7" s="77" t="s">
        <v>6</v>
      </c>
      <c r="N7" s="78"/>
      <c r="O7" s="77" t="s">
        <v>7</v>
      </c>
      <c r="P7" s="78"/>
      <c r="Q7" s="77" t="s">
        <v>8</v>
      </c>
      <c r="R7" s="78"/>
      <c r="S7" s="77" t="s">
        <v>9</v>
      </c>
      <c r="T7" s="78"/>
      <c r="U7" s="77" t="s">
        <v>10</v>
      </c>
      <c r="V7" s="78"/>
      <c r="W7" s="77" t="s">
        <v>11</v>
      </c>
      <c r="X7" s="78"/>
      <c r="Y7" s="77" t="s">
        <v>12</v>
      </c>
      <c r="Z7" s="78"/>
      <c r="AA7" s="79" t="s">
        <v>13</v>
      </c>
      <c r="AB7" s="80"/>
    </row>
    <row r="8" spans="2:28" ht="15.75" thickBot="1">
      <c r="B8" s="76"/>
      <c r="C8" s="1" t="s">
        <v>14</v>
      </c>
      <c r="D8" s="2" t="s">
        <v>15</v>
      </c>
      <c r="E8" s="1" t="s">
        <v>14</v>
      </c>
      <c r="F8" s="2" t="s">
        <v>15</v>
      </c>
      <c r="G8" s="1" t="s">
        <v>14</v>
      </c>
      <c r="H8" s="2" t="s">
        <v>15</v>
      </c>
      <c r="I8" s="1" t="s">
        <v>14</v>
      </c>
      <c r="J8" s="2" t="s">
        <v>15</v>
      </c>
      <c r="K8" s="1" t="s">
        <v>14</v>
      </c>
      <c r="L8" s="2" t="s">
        <v>15</v>
      </c>
      <c r="M8" s="1" t="s">
        <v>14</v>
      </c>
      <c r="N8" s="2" t="s">
        <v>15</v>
      </c>
      <c r="O8" s="1" t="s">
        <v>14</v>
      </c>
      <c r="P8" s="2" t="s">
        <v>15</v>
      </c>
      <c r="Q8" s="1" t="s">
        <v>14</v>
      </c>
      <c r="R8" s="2" t="s">
        <v>15</v>
      </c>
      <c r="S8" s="1" t="s">
        <v>14</v>
      </c>
      <c r="T8" s="2" t="s">
        <v>15</v>
      </c>
      <c r="U8" s="1" t="s">
        <v>14</v>
      </c>
      <c r="V8" s="2" t="s">
        <v>15</v>
      </c>
      <c r="W8" s="1" t="s">
        <v>14</v>
      </c>
      <c r="X8" s="2" t="s">
        <v>15</v>
      </c>
      <c r="Y8" s="1" t="s">
        <v>14</v>
      </c>
      <c r="Z8" s="2" t="s">
        <v>15</v>
      </c>
      <c r="AA8" s="11" t="s">
        <v>14</v>
      </c>
      <c r="AB8" s="12" t="s">
        <v>15</v>
      </c>
    </row>
    <row r="9" spans="2:28" ht="15" thickBot="1">
      <c r="B9" s="3" t="s">
        <v>16</v>
      </c>
      <c r="C9" s="52">
        <v>4.989777</v>
      </c>
      <c r="D9" s="52">
        <v>17.076823</v>
      </c>
      <c r="E9" s="28">
        <v>5.12</v>
      </c>
      <c r="F9" s="33">
        <v>17.05</v>
      </c>
      <c r="G9" s="32">
        <v>10.934516</v>
      </c>
      <c r="H9" s="55">
        <v>17.100397</v>
      </c>
      <c r="I9" s="37">
        <v>10.13</v>
      </c>
      <c r="J9" s="32">
        <v>22.51</v>
      </c>
      <c r="K9" s="38">
        <v>0</v>
      </c>
      <c r="L9" s="38">
        <v>0</v>
      </c>
      <c r="M9" s="32">
        <v>0</v>
      </c>
      <c r="N9" s="32">
        <v>0</v>
      </c>
      <c r="O9" s="38">
        <v>0</v>
      </c>
      <c r="P9" s="32">
        <v>0</v>
      </c>
      <c r="Q9" s="37">
        <v>0</v>
      </c>
      <c r="R9" s="32">
        <v>0</v>
      </c>
      <c r="S9" s="37">
        <v>0</v>
      </c>
      <c r="T9" s="32">
        <v>0</v>
      </c>
      <c r="U9" s="29">
        <v>0</v>
      </c>
      <c r="V9" s="37">
        <v>0</v>
      </c>
      <c r="W9" s="16">
        <v>0</v>
      </c>
      <c r="X9" s="17">
        <v>0</v>
      </c>
      <c r="Y9" s="16">
        <v>0</v>
      </c>
      <c r="Z9" s="22">
        <v>0</v>
      </c>
      <c r="AA9" s="49">
        <f aca="true" t="shared" si="0" ref="AA9:AB13">+C9+E9+G9+I9+K9+M9+O9+Q9+S9+U9+W9+Y9</f>
        <v>31.174293000000006</v>
      </c>
      <c r="AB9" s="43">
        <f t="shared" si="0"/>
        <v>73.73722000000001</v>
      </c>
    </row>
    <row r="10" spans="2:28" ht="15" thickBot="1">
      <c r="B10" s="4" t="s">
        <v>17</v>
      </c>
      <c r="C10" s="53">
        <v>31.129201</v>
      </c>
      <c r="D10" s="53">
        <v>130.338888</v>
      </c>
      <c r="E10" s="29">
        <v>30</v>
      </c>
      <c r="F10" s="38">
        <v>187.02</v>
      </c>
      <c r="G10" s="37">
        <v>29.982706</v>
      </c>
      <c r="H10" s="55">
        <v>114.622213</v>
      </c>
      <c r="I10" s="37">
        <v>32.53</v>
      </c>
      <c r="J10" s="37">
        <v>98.66</v>
      </c>
      <c r="K10" s="38"/>
      <c r="L10" s="38"/>
      <c r="M10" s="37"/>
      <c r="N10" s="37"/>
      <c r="O10" s="38"/>
      <c r="P10" s="37"/>
      <c r="Q10" s="37"/>
      <c r="R10" s="37"/>
      <c r="S10" s="37"/>
      <c r="T10" s="37"/>
      <c r="U10" s="29"/>
      <c r="V10" s="37"/>
      <c r="W10" s="16"/>
      <c r="X10" s="18"/>
      <c r="Y10" s="16"/>
      <c r="Z10" s="16"/>
      <c r="AA10" s="49">
        <f t="shared" si="0"/>
        <v>123.641907</v>
      </c>
      <c r="AB10" s="43">
        <f t="shared" si="0"/>
        <v>530.6411009999999</v>
      </c>
    </row>
    <row r="11" spans="2:28" ht="15" thickBot="1">
      <c r="B11" s="4" t="s">
        <v>18</v>
      </c>
      <c r="C11" s="53">
        <v>88.755611</v>
      </c>
      <c r="D11" s="53">
        <v>297.935154</v>
      </c>
      <c r="E11" s="29">
        <v>86.07</v>
      </c>
      <c r="F11" s="38">
        <v>296.17</v>
      </c>
      <c r="G11" s="37">
        <v>87.852517</v>
      </c>
      <c r="H11" s="55">
        <v>292.433651</v>
      </c>
      <c r="I11" s="37">
        <v>93.74</v>
      </c>
      <c r="J11" s="37">
        <v>294.41</v>
      </c>
      <c r="K11" s="38"/>
      <c r="L11" s="38"/>
      <c r="M11" s="37"/>
      <c r="N11" s="37"/>
      <c r="O11" s="38"/>
      <c r="P11" s="37"/>
      <c r="Q11" s="37"/>
      <c r="R11" s="37"/>
      <c r="S11" s="37"/>
      <c r="T11" s="37"/>
      <c r="U11" s="29"/>
      <c r="V11" s="37"/>
      <c r="W11" s="23"/>
      <c r="X11" s="24"/>
      <c r="Y11" s="23"/>
      <c r="Z11" s="25"/>
      <c r="AA11" s="49">
        <f t="shared" si="0"/>
        <v>356.418128</v>
      </c>
      <c r="AB11" s="43">
        <f t="shared" si="0"/>
        <v>1180.9488050000002</v>
      </c>
    </row>
    <row r="12" spans="2:28" ht="15" thickBot="1">
      <c r="B12" s="4" t="s">
        <v>19</v>
      </c>
      <c r="C12" s="53">
        <v>38.83938</v>
      </c>
      <c r="D12" s="53">
        <v>100.201636</v>
      </c>
      <c r="E12" s="29">
        <v>37.88</v>
      </c>
      <c r="F12" s="38">
        <v>100.92</v>
      </c>
      <c r="G12" s="37">
        <v>38.602291</v>
      </c>
      <c r="H12" s="55">
        <v>103.184553</v>
      </c>
      <c r="I12" s="37">
        <v>40.72</v>
      </c>
      <c r="J12" s="37">
        <v>102.05</v>
      </c>
      <c r="K12" s="38"/>
      <c r="L12" s="38"/>
      <c r="M12" s="37"/>
      <c r="N12" s="37"/>
      <c r="O12" s="38"/>
      <c r="P12" s="37"/>
      <c r="Q12" s="37"/>
      <c r="R12" s="37"/>
      <c r="S12" s="37"/>
      <c r="T12" s="37"/>
      <c r="U12" s="29"/>
      <c r="V12" s="37"/>
      <c r="W12" s="16"/>
      <c r="X12" s="18"/>
      <c r="Y12" s="16"/>
      <c r="Z12" s="16"/>
      <c r="AA12" s="49">
        <f t="shared" si="0"/>
        <v>156.041671</v>
      </c>
      <c r="AB12" s="43">
        <f t="shared" si="0"/>
        <v>406.35618900000003</v>
      </c>
    </row>
    <row r="13" spans="2:28" ht="15" thickBot="1">
      <c r="B13" s="5" t="s">
        <v>20</v>
      </c>
      <c r="C13" s="54">
        <v>117.127165</v>
      </c>
      <c r="D13" s="54">
        <v>54.102191</v>
      </c>
      <c r="E13" s="30">
        <v>109.26</v>
      </c>
      <c r="F13" s="44">
        <v>54.08</v>
      </c>
      <c r="G13" s="43">
        <v>113.414746</v>
      </c>
      <c r="H13" s="56">
        <v>54.520797</v>
      </c>
      <c r="I13" s="43">
        <v>116.48</v>
      </c>
      <c r="J13" s="43">
        <v>54.78</v>
      </c>
      <c r="K13" s="44"/>
      <c r="L13" s="44"/>
      <c r="M13" s="43"/>
      <c r="N13" s="43"/>
      <c r="O13" s="44"/>
      <c r="P13" s="43"/>
      <c r="Q13" s="43"/>
      <c r="R13" s="43"/>
      <c r="S13" s="43"/>
      <c r="T13" s="43"/>
      <c r="U13" s="30"/>
      <c r="V13" s="43"/>
      <c r="W13" s="19"/>
      <c r="X13" s="20"/>
      <c r="Y13" s="19"/>
      <c r="Z13" s="19"/>
      <c r="AA13" s="49">
        <f t="shared" si="0"/>
        <v>456.28191100000004</v>
      </c>
      <c r="AB13" s="43">
        <f t="shared" si="0"/>
        <v>217.482988</v>
      </c>
    </row>
    <row r="14" spans="2:28" ht="15" thickBot="1">
      <c r="B14" s="6"/>
      <c r="C14" s="50"/>
      <c r="D14" s="50"/>
      <c r="E14" s="50"/>
      <c r="F14" s="57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8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SUM(C9:C13)</f>
        <v>280.841134</v>
      </c>
      <c r="D15" s="51">
        <f>SUM(D9:D13)</f>
        <v>599.654692</v>
      </c>
      <c r="E15" s="51">
        <f>SUM(E9:E13)</f>
        <v>268.33</v>
      </c>
      <c r="F15" s="51">
        <f>SUM(F9:F13)</f>
        <v>655.24</v>
      </c>
      <c r="G15" s="51">
        <f>SUM(G9:G13)</f>
        <v>280.78677600000003</v>
      </c>
      <c r="H15" s="51">
        <f>SUM(H9:H14)</f>
        <v>581.8616109999999</v>
      </c>
      <c r="I15" s="51">
        <f>SUM(I9:I14)</f>
        <v>293.6</v>
      </c>
      <c r="J15" s="51">
        <f>SUM(J9:J14)</f>
        <v>572.41</v>
      </c>
      <c r="K15" s="51">
        <f>SUM(K9:K14)</f>
        <v>0</v>
      </c>
      <c r="L15" s="51">
        <f>SUM(L9:L14)</f>
        <v>0</v>
      </c>
      <c r="M15" s="51">
        <f aca="true" t="shared" si="1" ref="M15:S15">SUM(M9:M13)</f>
        <v>0</v>
      </c>
      <c r="N15" s="51">
        <f t="shared" si="1"/>
        <v>0</v>
      </c>
      <c r="O15" s="51">
        <f t="shared" si="1"/>
        <v>0</v>
      </c>
      <c r="P15" s="51">
        <f t="shared" si="1"/>
        <v>0</v>
      </c>
      <c r="Q15" s="51">
        <f t="shared" si="1"/>
        <v>0</v>
      </c>
      <c r="R15" s="51">
        <f t="shared" si="1"/>
        <v>0</v>
      </c>
      <c r="S15" s="51">
        <f t="shared" si="1"/>
        <v>0</v>
      </c>
      <c r="T15" s="51">
        <f>SUM(T9:T14)</f>
        <v>0</v>
      </c>
      <c r="U15" s="59">
        <f>SUM(U9:U14)</f>
        <v>0</v>
      </c>
      <c r="V15" s="51">
        <f aca="true" t="shared" si="2" ref="V15:AB15">SUM(V9:V13)</f>
        <v>0</v>
      </c>
      <c r="W15" s="51">
        <f t="shared" si="2"/>
        <v>0</v>
      </c>
      <c r="X15" s="51">
        <f t="shared" si="2"/>
        <v>0</v>
      </c>
      <c r="Y15" s="51">
        <f t="shared" si="2"/>
        <v>0</v>
      </c>
      <c r="Z15" s="51">
        <f t="shared" si="2"/>
        <v>0</v>
      </c>
      <c r="AA15" s="51">
        <f t="shared" si="2"/>
        <v>1123.55791</v>
      </c>
      <c r="AB15" s="51">
        <f t="shared" si="2"/>
        <v>2409.1663030000004</v>
      </c>
    </row>
    <row r="16" ht="12.75">
      <c r="J16" s="72" t="s">
        <v>22</v>
      </c>
    </row>
  </sheetData>
  <sheetProtection/>
  <mergeCells count="16">
    <mergeCell ref="Q7:R7"/>
    <mergeCell ref="S7:T7"/>
    <mergeCell ref="U7:V7"/>
    <mergeCell ref="W7:X7"/>
    <mergeCell ref="Y7:Z7"/>
    <mergeCell ref="AA7:AB7"/>
    <mergeCell ref="B4:AB4"/>
    <mergeCell ref="B5:AB5"/>
    <mergeCell ref="B7:B8"/>
    <mergeCell ref="C7:D7"/>
    <mergeCell ref="E7:F7"/>
    <mergeCell ref="G7:H7"/>
    <mergeCell ref="I7:J7"/>
    <mergeCell ref="K7:L7"/>
    <mergeCell ref="M7:N7"/>
    <mergeCell ref="O7:P7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B21"/>
  <sheetViews>
    <sheetView zoomScale="79" zoomScaleNormal="79" zoomScalePageLayoutView="0" workbookViewId="0" topLeftCell="D1">
      <selection activeCell="K3" sqref="K3"/>
    </sheetView>
  </sheetViews>
  <sheetFormatPr defaultColWidth="11.421875" defaultRowHeight="12.75"/>
  <cols>
    <col min="1" max="1" width="4.28125" style="0" customWidth="1"/>
    <col min="2" max="2" width="18.57421875" style="0" bestFit="1" customWidth="1"/>
    <col min="3" max="3" width="16.421875" style="0" customWidth="1"/>
    <col min="4" max="4" width="17.421875" style="0" customWidth="1"/>
    <col min="5" max="5" width="16.421875" style="0" customWidth="1"/>
    <col min="6" max="6" width="17.421875" style="0" customWidth="1"/>
    <col min="7" max="7" width="16.421875" style="0" customWidth="1"/>
    <col min="8" max="8" width="17.421875" style="0" customWidth="1"/>
    <col min="9" max="9" width="16.421875" style="0" customWidth="1"/>
    <col min="10" max="10" width="17.421875" style="0" customWidth="1"/>
    <col min="11" max="11" width="16.421875" style="0" customWidth="1"/>
    <col min="12" max="12" width="17.421875" style="0" customWidth="1"/>
    <col min="13" max="13" width="16.421875" style="0" customWidth="1"/>
    <col min="14" max="14" width="17.421875" style="0" customWidth="1"/>
    <col min="15" max="15" width="16.421875" style="0" customWidth="1"/>
    <col min="16" max="16" width="17.421875" style="0" customWidth="1"/>
    <col min="17" max="17" width="16.421875" style="0" customWidth="1"/>
    <col min="18" max="18" width="17.421875" style="0" customWidth="1"/>
    <col min="19" max="19" width="16.421875" style="0" customWidth="1"/>
    <col min="20" max="20" width="17.421875" style="0" customWidth="1"/>
    <col min="21" max="21" width="16.421875" style="0" customWidth="1"/>
    <col min="22" max="22" width="17.421875" style="0" customWidth="1"/>
    <col min="23" max="23" width="16.421875" style="0" customWidth="1"/>
    <col min="24" max="24" width="16.140625" style="0" customWidth="1"/>
    <col min="25" max="25" width="15.8515625" style="0" bestFit="1" customWidth="1"/>
    <col min="26" max="26" width="16.00390625" style="0" bestFit="1" customWidth="1"/>
    <col min="27" max="27" width="16.421875" style="0" customWidth="1"/>
    <col min="28" max="28" width="17.421875" style="0" customWidth="1"/>
  </cols>
  <sheetData>
    <row r="2" ht="15" customHeight="1"/>
    <row r="4" spans="2:28" ht="20.25">
      <c r="B4" s="73" t="s">
        <v>25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</row>
    <row r="5" spans="2:28" ht="18">
      <c r="B5" s="74" t="s">
        <v>27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ht="13.5" thickBot="1"/>
    <row r="7" spans="2:28" ht="15.75" thickBot="1">
      <c r="B7" s="75" t="s">
        <v>0</v>
      </c>
      <c r="C7" s="77" t="s">
        <v>1</v>
      </c>
      <c r="D7" s="78"/>
      <c r="E7" s="77" t="s">
        <v>2</v>
      </c>
      <c r="F7" s="78"/>
      <c r="G7" s="77" t="s">
        <v>3</v>
      </c>
      <c r="H7" s="78"/>
      <c r="I7" s="77" t="s">
        <v>4</v>
      </c>
      <c r="J7" s="78"/>
      <c r="K7" s="77" t="s">
        <v>5</v>
      </c>
      <c r="L7" s="78"/>
      <c r="M7" s="77" t="s">
        <v>6</v>
      </c>
      <c r="N7" s="78"/>
      <c r="O7" s="77" t="s">
        <v>7</v>
      </c>
      <c r="P7" s="78"/>
      <c r="Q7" s="77" t="s">
        <v>8</v>
      </c>
      <c r="R7" s="78"/>
      <c r="S7" s="77" t="s">
        <v>9</v>
      </c>
      <c r="T7" s="78"/>
      <c r="U7" s="77" t="s">
        <v>10</v>
      </c>
      <c r="V7" s="78"/>
      <c r="W7" s="77" t="s">
        <v>11</v>
      </c>
      <c r="X7" s="78"/>
      <c r="Y7" s="77" t="s">
        <v>12</v>
      </c>
      <c r="Z7" s="78"/>
      <c r="AA7" s="79" t="s">
        <v>13</v>
      </c>
      <c r="AB7" s="80"/>
    </row>
    <row r="8" spans="2:28" ht="15.75" thickBot="1">
      <c r="B8" s="76"/>
      <c r="C8" s="21" t="s">
        <v>14</v>
      </c>
      <c r="D8" s="10" t="s">
        <v>15</v>
      </c>
      <c r="E8" s="9" t="s">
        <v>14</v>
      </c>
      <c r="F8" s="10" t="s">
        <v>15</v>
      </c>
      <c r="G8" s="9" t="s">
        <v>14</v>
      </c>
      <c r="H8" s="10" t="s">
        <v>15</v>
      </c>
      <c r="I8" s="9" t="s">
        <v>14</v>
      </c>
      <c r="J8" s="10" t="s">
        <v>15</v>
      </c>
      <c r="K8" s="9" t="s">
        <v>14</v>
      </c>
      <c r="L8" s="10" t="s">
        <v>15</v>
      </c>
      <c r="M8" s="9" t="s">
        <v>14</v>
      </c>
      <c r="N8" s="10" t="s">
        <v>15</v>
      </c>
      <c r="O8" s="9" t="s">
        <v>14</v>
      </c>
      <c r="P8" s="10" t="s">
        <v>15</v>
      </c>
      <c r="Q8" s="9" t="s">
        <v>14</v>
      </c>
      <c r="R8" s="10" t="s">
        <v>15</v>
      </c>
      <c r="S8" s="9" t="s">
        <v>14</v>
      </c>
      <c r="T8" s="10" t="s">
        <v>15</v>
      </c>
      <c r="U8" s="9" t="s">
        <v>14</v>
      </c>
      <c r="V8" s="10" t="s">
        <v>15</v>
      </c>
      <c r="W8" s="9" t="s">
        <v>14</v>
      </c>
      <c r="X8" s="10" t="s">
        <v>15</v>
      </c>
      <c r="Y8" s="9" t="s">
        <v>14</v>
      </c>
      <c r="Z8" s="10" t="s">
        <v>15</v>
      </c>
      <c r="AA8" s="11" t="s">
        <v>14</v>
      </c>
      <c r="AB8" s="12" t="s">
        <v>15</v>
      </c>
    </row>
    <row r="9" spans="2:28" ht="14.25">
      <c r="B9" s="13" t="s">
        <v>16</v>
      </c>
      <c r="C9" s="28">
        <v>8.500906</v>
      </c>
      <c r="D9" s="63">
        <v>17.21098</v>
      </c>
      <c r="E9" s="28">
        <v>8.279688</v>
      </c>
      <c r="F9" s="63">
        <v>16.97036</v>
      </c>
      <c r="G9" s="32">
        <v>8.37457</v>
      </c>
      <c r="H9" s="63">
        <v>16.941650000000003</v>
      </c>
      <c r="I9" s="32">
        <v>8.17</v>
      </c>
      <c r="J9" s="33">
        <v>16.96</v>
      </c>
      <c r="K9" s="32"/>
      <c r="L9" s="33"/>
      <c r="M9" s="32"/>
      <c r="N9" s="33"/>
      <c r="O9" s="33"/>
      <c r="P9" s="31"/>
      <c r="Q9" s="33"/>
      <c r="R9" s="31"/>
      <c r="S9" s="17"/>
      <c r="T9" s="34"/>
      <c r="U9" s="17"/>
      <c r="V9" s="34"/>
      <c r="W9" s="17"/>
      <c r="X9" s="34"/>
      <c r="Y9" s="17"/>
      <c r="Z9" s="35"/>
      <c r="AA9" s="47">
        <f aca="true" t="shared" si="0" ref="AA9:AB13">+C9+E9+G9+I9+K9+M9+O9+Q9+S9+U9+W9+Y9</f>
        <v>33.325164</v>
      </c>
      <c r="AB9" s="32">
        <f t="shared" si="0"/>
        <v>68.08299</v>
      </c>
    </row>
    <row r="10" spans="2:28" ht="14.25">
      <c r="B10" s="14" t="s">
        <v>17</v>
      </c>
      <c r="C10" s="29">
        <v>29.491615</v>
      </c>
      <c r="D10" s="64">
        <v>80.24485999999997</v>
      </c>
      <c r="E10" s="29">
        <v>30.801775</v>
      </c>
      <c r="F10" s="64">
        <v>81.11247999999996</v>
      </c>
      <c r="G10" s="37">
        <v>31.558796</v>
      </c>
      <c r="H10" s="64">
        <v>80.50611999999997</v>
      </c>
      <c r="I10" s="37">
        <v>31.9</v>
      </c>
      <c r="J10" s="38">
        <v>80.47</v>
      </c>
      <c r="K10" s="37"/>
      <c r="L10" s="38"/>
      <c r="M10" s="37"/>
      <c r="N10" s="38"/>
      <c r="O10" s="38"/>
      <c r="P10" s="36"/>
      <c r="Q10" s="38"/>
      <c r="R10" s="36"/>
      <c r="S10" s="18"/>
      <c r="T10" s="39"/>
      <c r="U10" s="18"/>
      <c r="V10" s="39"/>
      <c r="W10" s="18"/>
      <c r="X10" s="39"/>
      <c r="Y10" s="18"/>
      <c r="Z10" s="40"/>
      <c r="AA10" s="48">
        <f t="shared" si="0"/>
        <v>123.752186</v>
      </c>
      <c r="AB10" s="37">
        <f t="shared" si="0"/>
        <v>322.33345999999995</v>
      </c>
    </row>
    <row r="11" spans="2:28" ht="14.25">
      <c r="B11" s="14" t="s">
        <v>18</v>
      </c>
      <c r="C11" s="29">
        <v>48.25576</v>
      </c>
      <c r="D11" s="64">
        <v>182.50291000000007</v>
      </c>
      <c r="E11" s="29">
        <v>45.124833</v>
      </c>
      <c r="F11" s="64">
        <v>183.03973000000008</v>
      </c>
      <c r="G11" s="37">
        <v>50.847806</v>
      </c>
      <c r="H11" s="64">
        <v>183.44520000000006</v>
      </c>
      <c r="I11" s="37">
        <v>50.07</v>
      </c>
      <c r="J11" s="38">
        <v>181.81</v>
      </c>
      <c r="K11" s="37"/>
      <c r="L11" s="38"/>
      <c r="M11" s="37"/>
      <c r="N11" s="38"/>
      <c r="O11" s="38"/>
      <c r="P11" s="36"/>
      <c r="Q11" s="38"/>
      <c r="R11" s="36"/>
      <c r="S11" s="18"/>
      <c r="T11" s="39"/>
      <c r="U11" s="18"/>
      <c r="V11" s="39"/>
      <c r="W11" s="18"/>
      <c r="X11" s="39"/>
      <c r="Y11" s="18"/>
      <c r="Z11" s="40"/>
      <c r="AA11" s="48">
        <f t="shared" si="0"/>
        <v>194.298399</v>
      </c>
      <c r="AB11" s="37">
        <f t="shared" si="0"/>
        <v>730.7978400000002</v>
      </c>
    </row>
    <row r="12" spans="2:28" ht="14.25">
      <c r="B12" s="14" t="s">
        <v>19</v>
      </c>
      <c r="C12" s="29">
        <v>21.049389</v>
      </c>
      <c r="D12" s="64">
        <v>1.3711400000000002</v>
      </c>
      <c r="E12" s="29">
        <v>19.969949</v>
      </c>
      <c r="F12" s="64">
        <v>1.27797</v>
      </c>
      <c r="G12" s="37">
        <v>19.686442</v>
      </c>
      <c r="H12" s="64">
        <v>1.4428</v>
      </c>
      <c r="I12" s="37">
        <v>21.4</v>
      </c>
      <c r="J12" s="38">
        <v>1.27</v>
      </c>
      <c r="K12" s="37"/>
      <c r="L12" s="38"/>
      <c r="M12" s="37"/>
      <c r="N12" s="38"/>
      <c r="O12" s="38"/>
      <c r="P12" s="41"/>
      <c r="Q12" s="38"/>
      <c r="R12" s="36"/>
      <c r="S12" s="18"/>
      <c r="T12" s="39"/>
      <c r="U12" s="18"/>
      <c r="V12" s="39"/>
      <c r="W12" s="18"/>
      <c r="X12" s="39"/>
      <c r="Y12" s="18"/>
      <c r="Z12" s="40"/>
      <c r="AA12" s="48">
        <f t="shared" si="0"/>
        <v>82.10578000000001</v>
      </c>
      <c r="AB12" s="18">
        <f t="shared" si="0"/>
        <v>5.36191</v>
      </c>
    </row>
    <row r="13" spans="2:28" ht="15" thickBot="1">
      <c r="B13" s="15" t="s">
        <v>20</v>
      </c>
      <c r="C13" s="30">
        <v>84.847245</v>
      </c>
      <c r="D13" s="65">
        <v>0</v>
      </c>
      <c r="E13" s="30">
        <v>78.577873</v>
      </c>
      <c r="F13" s="65">
        <v>0</v>
      </c>
      <c r="G13" s="43">
        <v>77.860531</v>
      </c>
      <c r="H13" s="65">
        <v>0</v>
      </c>
      <c r="I13" s="43">
        <v>85.57</v>
      </c>
      <c r="J13" s="44">
        <v>0</v>
      </c>
      <c r="K13" s="43"/>
      <c r="L13" s="44"/>
      <c r="M13" s="43"/>
      <c r="N13" s="44"/>
      <c r="O13" s="44"/>
      <c r="P13" s="42"/>
      <c r="Q13" s="44"/>
      <c r="R13" s="42"/>
      <c r="S13" s="20"/>
      <c r="T13" s="45"/>
      <c r="U13" s="20"/>
      <c r="V13" s="45"/>
      <c r="W13" s="20"/>
      <c r="X13" s="45"/>
      <c r="Y13" s="20"/>
      <c r="Z13" s="46"/>
      <c r="AA13" s="49">
        <f t="shared" si="0"/>
        <v>326.85564899999997</v>
      </c>
      <c r="AB13" s="43">
        <f t="shared" si="0"/>
        <v>0</v>
      </c>
    </row>
    <row r="14" spans="2:28" ht="15" thickBot="1">
      <c r="B14" s="6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 spans="2:28" ht="15.75" thickBot="1">
      <c r="B15" s="7" t="s">
        <v>21</v>
      </c>
      <c r="C15" s="51">
        <f>SUM(C9:C14)</f>
        <v>192.144915</v>
      </c>
      <c r="D15" s="51">
        <f>SUM(D9:D13)</f>
        <v>281.32989000000003</v>
      </c>
      <c r="E15" s="51">
        <f>SUM(E9:E13)</f>
        <v>182.754118</v>
      </c>
      <c r="F15" s="51">
        <f>SUM(F9:F13)</f>
        <v>282.40054000000003</v>
      </c>
      <c r="G15" s="51">
        <f>SUM(G9:G13)</f>
        <v>188.328145</v>
      </c>
      <c r="H15" s="51">
        <f>SUM(H9:H13)</f>
        <v>282.33576999999997</v>
      </c>
      <c r="I15" s="51">
        <f>SUM(I9:I14)</f>
        <v>197.10999999999999</v>
      </c>
      <c r="J15" s="51">
        <f>SUM(J9:J14)</f>
        <v>280.51</v>
      </c>
      <c r="K15" s="51">
        <f>SUM(K9:K13)</f>
        <v>0</v>
      </c>
      <c r="L15" s="51">
        <f>SUM(L9:L13)</f>
        <v>0</v>
      </c>
      <c r="M15" s="51">
        <f>SUM(M9:M13)</f>
        <v>0</v>
      </c>
      <c r="N15" s="51">
        <f>SUM(N9:N13)</f>
        <v>0</v>
      </c>
      <c r="O15" s="51">
        <f>SUM(O9:O14)</f>
        <v>0</v>
      </c>
      <c r="P15" s="51">
        <f>SUM(P9:P14)</f>
        <v>0</v>
      </c>
      <c r="Q15" s="51">
        <f>SUM(Q9:Q14)</f>
        <v>0</v>
      </c>
      <c r="R15" s="51">
        <f aca="true" t="shared" si="1" ref="R15:Z15">SUM(R9:R13)</f>
        <v>0</v>
      </c>
      <c r="S15" s="51">
        <f t="shared" si="1"/>
        <v>0</v>
      </c>
      <c r="T15" s="51">
        <f t="shared" si="1"/>
        <v>0</v>
      </c>
      <c r="U15" s="51">
        <f t="shared" si="1"/>
        <v>0</v>
      </c>
      <c r="V15" s="51">
        <f t="shared" si="1"/>
        <v>0</v>
      </c>
      <c r="W15" s="51">
        <f t="shared" si="1"/>
        <v>0</v>
      </c>
      <c r="X15" s="51">
        <f t="shared" si="1"/>
        <v>0</v>
      </c>
      <c r="Y15" s="51">
        <f t="shared" si="1"/>
        <v>0</v>
      </c>
      <c r="Z15" s="51">
        <f t="shared" si="1"/>
        <v>0</v>
      </c>
      <c r="AA15" s="51">
        <f>SUM(AA9:AA14)</f>
        <v>760.337178</v>
      </c>
      <c r="AB15" s="51">
        <f>SUM(AB9:AB14)</f>
        <v>1126.5762000000002</v>
      </c>
    </row>
    <row r="17" spans="4:10" ht="12.75">
      <c r="D17" s="8"/>
      <c r="F17" s="8"/>
      <c r="H17" s="8"/>
      <c r="I17" s="8" t="s">
        <v>22</v>
      </c>
      <c r="J17" s="8" t="s">
        <v>22</v>
      </c>
    </row>
    <row r="18" spans="4:10" ht="12.75">
      <c r="D18" s="8"/>
      <c r="F18" s="8"/>
      <c r="H18" s="8"/>
      <c r="I18" s="8" t="s">
        <v>22</v>
      </c>
      <c r="J18" s="8" t="s">
        <v>22</v>
      </c>
    </row>
    <row r="19" spans="4:10" ht="12.75">
      <c r="D19" s="8"/>
      <c r="F19" s="8"/>
      <c r="H19" s="8"/>
      <c r="I19" s="8" t="s">
        <v>22</v>
      </c>
      <c r="J19" s="8" t="s">
        <v>22</v>
      </c>
    </row>
    <row r="20" spans="4:10" ht="12.75">
      <c r="D20" s="8"/>
      <c r="F20" s="8"/>
      <c r="H20" s="8"/>
      <c r="I20" s="8" t="s">
        <v>22</v>
      </c>
      <c r="J20" s="8" t="s">
        <v>22</v>
      </c>
    </row>
    <row r="21" spans="4:10" ht="12.75">
      <c r="D21" s="8"/>
      <c r="F21" s="8"/>
      <c r="H21" s="8"/>
      <c r="I21" s="8" t="s">
        <v>22</v>
      </c>
      <c r="J21" s="8" t="s">
        <v>22</v>
      </c>
    </row>
  </sheetData>
  <sheetProtection/>
  <mergeCells count="16">
    <mergeCell ref="Q7:R7"/>
    <mergeCell ref="S7:T7"/>
    <mergeCell ref="U7:V7"/>
    <mergeCell ref="W7:X7"/>
    <mergeCell ref="Y7:Z7"/>
    <mergeCell ref="AA7:AB7"/>
    <mergeCell ref="B4:AB4"/>
    <mergeCell ref="B5:AB5"/>
    <mergeCell ref="B7:B8"/>
    <mergeCell ref="C7:D7"/>
    <mergeCell ref="E7:F7"/>
    <mergeCell ref="G7:H7"/>
    <mergeCell ref="I7:J7"/>
    <mergeCell ref="K7:L7"/>
    <mergeCell ref="M7:N7"/>
    <mergeCell ref="O7:P7"/>
  </mergeCells>
  <printOptions/>
  <pageMargins left="0.7480314960629921" right="0.7480314960629921" top="0.984251968503937" bottom="0.984251968503937" header="0" footer="0"/>
  <pageSetup horizontalDpi="600" verticalDpi="600" orientation="landscape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AB46"/>
  <sheetViews>
    <sheetView zoomScale="77" zoomScaleNormal="77" zoomScalePageLayoutView="0" workbookViewId="0" topLeftCell="E31">
      <selection activeCell="I57" sqref="I57"/>
    </sheetView>
  </sheetViews>
  <sheetFormatPr defaultColWidth="11.421875" defaultRowHeight="12.75"/>
  <cols>
    <col min="2" max="2" width="19.421875" style="0" bestFit="1" customWidth="1"/>
    <col min="3" max="3" width="18.57421875" style="0" bestFit="1" customWidth="1"/>
    <col min="4" max="4" width="18.8515625" style="0" bestFit="1" customWidth="1"/>
    <col min="5" max="5" width="18.57421875" style="0" bestFit="1" customWidth="1"/>
    <col min="6" max="6" width="18.8515625" style="0" bestFit="1" customWidth="1"/>
    <col min="7" max="7" width="18.57421875" style="0" bestFit="1" customWidth="1"/>
    <col min="8" max="8" width="18.8515625" style="0" bestFit="1" customWidth="1"/>
    <col min="9" max="9" width="18.57421875" style="0" bestFit="1" customWidth="1"/>
    <col min="10" max="10" width="18.8515625" style="0" bestFit="1" customWidth="1"/>
    <col min="11" max="11" width="18.57421875" style="0" bestFit="1" customWidth="1"/>
    <col min="12" max="12" width="18.8515625" style="0" bestFit="1" customWidth="1"/>
    <col min="13" max="13" width="18.57421875" style="0" bestFit="1" customWidth="1"/>
    <col min="14" max="14" width="18.8515625" style="0" bestFit="1" customWidth="1"/>
    <col min="15" max="15" width="18.57421875" style="0" bestFit="1" customWidth="1"/>
    <col min="16" max="16" width="18.8515625" style="0" bestFit="1" customWidth="1"/>
    <col min="17" max="17" width="18.57421875" style="0" bestFit="1" customWidth="1"/>
    <col min="18" max="18" width="18.8515625" style="0" bestFit="1" customWidth="1"/>
    <col min="19" max="19" width="18.57421875" style="0" bestFit="1" customWidth="1"/>
    <col min="20" max="20" width="18.8515625" style="0" bestFit="1" customWidth="1"/>
    <col min="21" max="21" width="18.57421875" style="0" bestFit="1" customWidth="1"/>
    <col min="22" max="22" width="18.8515625" style="0" bestFit="1" customWidth="1"/>
    <col min="23" max="23" width="18.57421875" style="0" bestFit="1" customWidth="1"/>
    <col min="24" max="24" width="18.8515625" style="0" bestFit="1" customWidth="1"/>
    <col min="25" max="25" width="18.57421875" style="0" bestFit="1" customWidth="1"/>
    <col min="26" max="26" width="18.8515625" style="0" bestFit="1" customWidth="1"/>
    <col min="27" max="28" width="15.7109375" style="0" bestFit="1" customWidth="1"/>
  </cols>
  <sheetData>
    <row r="5" spans="2:28" ht="20.25">
      <c r="B5" s="73" t="s">
        <v>23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2:28" ht="18">
      <c r="B6" s="74" t="s">
        <v>27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ht="13.5" thickBot="1"/>
    <row r="8" spans="2:28" ht="15.75" thickBot="1">
      <c r="B8" s="75" t="s">
        <v>0</v>
      </c>
      <c r="C8" s="77" t="s">
        <v>1</v>
      </c>
      <c r="D8" s="78"/>
      <c r="E8" s="77" t="s">
        <v>2</v>
      </c>
      <c r="F8" s="78"/>
      <c r="G8" s="77" t="s">
        <v>3</v>
      </c>
      <c r="H8" s="78"/>
      <c r="I8" s="77" t="s">
        <v>4</v>
      </c>
      <c r="J8" s="78"/>
      <c r="K8" s="77" t="s">
        <v>5</v>
      </c>
      <c r="L8" s="78"/>
      <c r="M8" s="77" t="s">
        <v>6</v>
      </c>
      <c r="N8" s="78"/>
      <c r="O8" s="77" t="s">
        <v>7</v>
      </c>
      <c r="P8" s="78"/>
      <c r="Q8" s="77" t="s">
        <v>8</v>
      </c>
      <c r="R8" s="78"/>
      <c r="S8" s="77" t="s">
        <v>9</v>
      </c>
      <c r="T8" s="78"/>
      <c r="U8" s="77" t="s">
        <v>10</v>
      </c>
      <c r="V8" s="78"/>
      <c r="W8" s="77" t="s">
        <v>11</v>
      </c>
      <c r="X8" s="78"/>
      <c r="Y8" s="77" t="s">
        <v>12</v>
      </c>
      <c r="Z8" s="78"/>
      <c r="AA8" s="79" t="s">
        <v>13</v>
      </c>
      <c r="AB8" s="80"/>
    </row>
    <row r="9" spans="2:28" ht="15.75" thickBot="1">
      <c r="B9" s="76"/>
      <c r="C9" s="26" t="s">
        <v>14</v>
      </c>
      <c r="D9" s="2" t="s">
        <v>15</v>
      </c>
      <c r="E9" s="26" t="s">
        <v>14</v>
      </c>
      <c r="F9" s="2" t="s">
        <v>15</v>
      </c>
      <c r="G9" s="26" t="s">
        <v>14</v>
      </c>
      <c r="H9" s="2" t="s">
        <v>15</v>
      </c>
      <c r="I9" s="26" t="s">
        <v>14</v>
      </c>
      <c r="J9" s="1" t="s">
        <v>15</v>
      </c>
      <c r="K9" s="26" t="s">
        <v>14</v>
      </c>
      <c r="L9" s="2" t="s">
        <v>15</v>
      </c>
      <c r="M9" s="26" t="s">
        <v>14</v>
      </c>
      <c r="N9" s="2" t="s">
        <v>15</v>
      </c>
      <c r="O9" s="26" t="s">
        <v>14</v>
      </c>
      <c r="P9" s="2" t="s">
        <v>15</v>
      </c>
      <c r="Q9" s="26" t="s">
        <v>14</v>
      </c>
      <c r="R9" s="2" t="s">
        <v>15</v>
      </c>
      <c r="S9" s="26" t="s">
        <v>14</v>
      </c>
      <c r="T9" s="2" t="s">
        <v>15</v>
      </c>
      <c r="U9" s="26" t="s">
        <v>14</v>
      </c>
      <c r="V9" s="2" t="s">
        <v>15</v>
      </c>
      <c r="W9" s="26" t="s">
        <v>14</v>
      </c>
      <c r="X9" s="2" t="s">
        <v>15</v>
      </c>
      <c r="Y9" s="26" t="s">
        <v>14</v>
      </c>
      <c r="Z9" s="2" t="s">
        <v>15</v>
      </c>
      <c r="AA9" s="27" t="s">
        <v>14</v>
      </c>
      <c r="AB9" s="12" t="s">
        <v>15</v>
      </c>
    </row>
    <row r="10" spans="2:28" ht="15" thickBot="1">
      <c r="B10" s="3" t="s">
        <v>16</v>
      </c>
      <c r="C10" s="28">
        <f>EDENORTE!C10</f>
        <v>6.589511</v>
      </c>
      <c r="D10" s="28">
        <f>EDENORTE!D10</f>
        <v>19.250852000000002</v>
      </c>
      <c r="E10" s="28">
        <f>EDENORTE!E10</f>
        <v>6.521131</v>
      </c>
      <c r="F10" s="33">
        <f>EDENORTE!F10</f>
        <v>18.96611</v>
      </c>
      <c r="G10" s="32">
        <f>EDENORTE!G10</f>
        <v>6.159858</v>
      </c>
      <c r="H10" s="37">
        <f>EDENORTE!H10</f>
        <v>17.260726</v>
      </c>
      <c r="I10" s="37">
        <f>EDENORTE!I10</f>
        <v>6.59</v>
      </c>
      <c r="J10" s="37">
        <f>EDENORTE!J10</f>
        <v>18.56</v>
      </c>
      <c r="K10" s="58">
        <f>EDENORTE!K10</f>
        <v>0</v>
      </c>
      <c r="L10" s="47">
        <f>EDENORTE!L10</f>
        <v>0</v>
      </c>
      <c r="M10" s="37">
        <f>EDENORTE!M10</f>
        <v>0</v>
      </c>
      <c r="N10" s="37">
        <f>EDENORTE!N10</f>
        <v>0</v>
      </c>
      <c r="O10" s="37">
        <f>EDENORTE!O10</f>
        <v>0</v>
      </c>
      <c r="P10" s="37">
        <f>EDENORTE!P10</f>
        <v>0</v>
      </c>
      <c r="Q10" s="37">
        <f>EDENORTE!Q10</f>
        <v>0</v>
      </c>
      <c r="R10" s="37">
        <f>EDENORTE!R10</f>
        <v>0</v>
      </c>
      <c r="S10" s="37">
        <f>EDENORTE!S10</f>
        <v>0</v>
      </c>
      <c r="T10" s="37">
        <f>EDENORTE!T10</f>
        <v>0</v>
      </c>
      <c r="U10" s="37">
        <f>EDENORTE!U10</f>
        <v>0</v>
      </c>
      <c r="V10" s="37">
        <f>EDENORTE!V10</f>
        <v>0</v>
      </c>
      <c r="W10" s="37">
        <f>EDENORTE!W10</f>
        <v>0</v>
      </c>
      <c r="X10" s="37">
        <f>EDENORTE!X10</f>
        <v>0</v>
      </c>
      <c r="Y10" s="66">
        <f>EDENORTE!Y10</f>
        <v>0</v>
      </c>
      <c r="Z10" s="37">
        <f>EDENORTE!Z10</f>
        <v>0</v>
      </c>
      <c r="AA10" s="47">
        <f aca="true" t="shared" si="0" ref="AA10:AB14">C10+E10+G10+I10+K10+M10+O10+Q10+S10+U10+W10+Y10</f>
        <v>25.8605</v>
      </c>
      <c r="AB10" s="32">
        <f t="shared" si="0"/>
        <v>74.037688</v>
      </c>
    </row>
    <row r="11" spans="2:28" ht="15" thickBot="1">
      <c r="B11" s="4" t="s">
        <v>17</v>
      </c>
      <c r="C11" s="29">
        <f>EDENORTE!C11</f>
        <v>16.755946</v>
      </c>
      <c r="D11" s="29">
        <f>EDENORTE!D11</f>
        <v>56.52868899999999</v>
      </c>
      <c r="E11" s="29">
        <f>EDENORTE!E11</f>
        <v>17.037163</v>
      </c>
      <c r="F11" s="29">
        <f>EDENORTE!F11</f>
        <v>56.720207999999985</v>
      </c>
      <c r="G11" s="29">
        <f>EDENORTE!G11</f>
        <v>16.812217</v>
      </c>
      <c r="H11" s="29">
        <f>EDENORTE!H11</f>
        <v>61.512424</v>
      </c>
      <c r="I11" s="29">
        <f>EDENORTE!I11</f>
        <v>18.83</v>
      </c>
      <c r="J11" s="29">
        <f>EDENORTE!J11</f>
        <v>61.96</v>
      </c>
      <c r="K11" s="29">
        <f>EDENORTE!K11</f>
        <v>0</v>
      </c>
      <c r="L11" s="29">
        <f>EDENORTE!L11</f>
        <v>0</v>
      </c>
      <c r="M11" s="29">
        <f>EDENORTE!M11</f>
        <v>0</v>
      </c>
      <c r="N11" s="29">
        <f>EDENORTE!N11</f>
        <v>0</v>
      </c>
      <c r="O11" s="29">
        <f>EDENORTE!O11</f>
        <v>0</v>
      </c>
      <c r="P11" s="29">
        <f>EDENORTE!P11</f>
        <v>0</v>
      </c>
      <c r="Q11" s="29">
        <f>EDENORTE!Q11</f>
        <v>0</v>
      </c>
      <c r="R11" s="29">
        <f>EDENORTE!R11</f>
        <v>0</v>
      </c>
      <c r="S11" s="29">
        <f>EDENORTE!S11</f>
        <v>0</v>
      </c>
      <c r="T11" s="29">
        <f>EDENORTE!T11</f>
        <v>0</v>
      </c>
      <c r="U11" s="29">
        <f>EDENORTE!U11</f>
        <v>0</v>
      </c>
      <c r="V11" s="29">
        <f>EDENORTE!V11</f>
        <v>0</v>
      </c>
      <c r="W11" s="29">
        <f>EDENORTE!W11</f>
        <v>0</v>
      </c>
      <c r="X11" s="29">
        <f>EDENORTE!X11</f>
        <v>0</v>
      </c>
      <c r="Y11" s="29">
        <f>EDENORTE!Y11</f>
        <v>0</v>
      </c>
      <c r="Z11" s="29">
        <f>EDENORTE!Z11</f>
        <v>0</v>
      </c>
      <c r="AA11" s="47">
        <f t="shared" si="0"/>
        <v>69.435326</v>
      </c>
      <c r="AB11" s="32">
        <f t="shared" si="0"/>
        <v>236.721321</v>
      </c>
    </row>
    <row r="12" spans="2:28" ht="15" thickBot="1">
      <c r="B12" s="4" t="s">
        <v>18</v>
      </c>
      <c r="C12" s="29">
        <f>EDENORTE!C12</f>
        <v>57.640889</v>
      </c>
      <c r="D12" s="29">
        <f>EDENORTE!D12</f>
        <v>203.74686300000002</v>
      </c>
      <c r="E12" s="29">
        <f>EDENORTE!E12</f>
        <v>54.317593</v>
      </c>
      <c r="F12" s="29">
        <f>EDENORTE!F12</f>
        <v>202.78265200000004</v>
      </c>
      <c r="G12" s="29">
        <f>EDENORTE!G12</f>
        <v>52.814137</v>
      </c>
      <c r="H12" s="29">
        <f>EDENORTE!H12</f>
        <v>202.737694</v>
      </c>
      <c r="I12" s="29">
        <f>EDENORTE!I12</f>
        <v>59.07</v>
      </c>
      <c r="J12" s="29">
        <f>EDENORTE!J12</f>
        <v>202.6</v>
      </c>
      <c r="K12" s="29">
        <f>EDENORTE!K12</f>
        <v>0</v>
      </c>
      <c r="L12" s="29">
        <f>EDENORTE!L12</f>
        <v>0</v>
      </c>
      <c r="M12" s="29">
        <f>EDENORTE!M12</f>
        <v>0</v>
      </c>
      <c r="N12" s="29">
        <f>EDENORTE!N12</f>
        <v>0</v>
      </c>
      <c r="O12" s="29">
        <f>EDENORTE!O12</f>
        <v>0</v>
      </c>
      <c r="P12" s="29">
        <f>EDENORTE!P12</f>
        <v>0</v>
      </c>
      <c r="Q12" s="29">
        <f>EDENORTE!Q12</f>
        <v>0</v>
      </c>
      <c r="R12" s="29">
        <f>EDENORTE!R12</f>
        <v>0</v>
      </c>
      <c r="S12" s="29">
        <f>EDENORTE!S12</f>
        <v>0</v>
      </c>
      <c r="T12" s="29">
        <f>EDENORTE!T12</f>
        <v>0</v>
      </c>
      <c r="U12" s="29">
        <f>EDENORTE!U12</f>
        <v>0</v>
      </c>
      <c r="V12" s="29">
        <f>EDENORTE!V12</f>
        <v>0</v>
      </c>
      <c r="W12" s="29">
        <f>EDENORTE!W12</f>
        <v>0</v>
      </c>
      <c r="X12" s="29">
        <f>EDENORTE!X12</f>
        <v>0</v>
      </c>
      <c r="Y12" s="29">
        <f>EDENORTE!Y12</f>
        <v>0</v>
      </c>
      <c r="Z12" s="29">
        <f>EDENORTE!Z12</f>
        <v>0</v>
      </c>
      <c r="AA12" s="47">
        <f t="shared" si="0"/>
        <v>223.842619</v>
      </c>
      <c r="AB12" s="32">
        <f t="shared" si="0"/>
        <v>811.8672090000001</v>
      </c>
    </row>
    <row r="13" spans="2:28" ht="15" thickBot="1">
      <c r="B13" s="4" t="s">
        <v>19</v>
      </c>
      <c r="C13" s="29">
        <f>EDENORTE!C13</f>
        <v>30.198165</v>
      </c>
      <c r="D13" s="29">
        <f>EDENORTE!D13</f>
        <v>42.987427</v>
      </c>
      <c r="E13" s="29">
        <f>EDENORTE!E13</f>
        <v>28.21786</v>
      </c>
      <c r="F13" s="29">
        <f>EDENORTE!F13</f>
        <v>42.98191</v>
      </c>
      <c r="G13" s="29">
        <f>EDENORTE!G13</f>
        <v>28.324443</v>
      </c>
      <c r="H13" s="29">
        <f>EDENORTE!H13</f>
        <v>43.177594000000006</v>
      </c>
      <c r="I13" s="29">
        <f>EDENORTE!I13</f>
        <v>30.44</v>
      </c>
      <c r="J13" s="29">
        <f>EDENORTE!J13</f>
        <v>43.79</v>
      </c>
      <c r="K13" s="29">
        <f>EDENORTE!K13</f>
        <v>0</v>
      </c>
      <c r="L13" s="29">
        <f>EDENORTE!L13</f>
        <v>0</v>
      </c>
      <c r="M13" s="29">
        <f>EDENORTE!M13</f>
        <v>0</v>
      </c>
      <c r="N13" s="29">
        <f>EDENORTE!N13</f>
        <v>0</v>
      </c>
      <c r="O13" s="29">
        <f>EDENORTE!O13</f>
        <v>0</v>
      </c>
      <c r="P13" s="29">
        <f>EDENORTE!P13</f>
        <v>0</v>
      </c>
      <c r="Q13" s="29">
        <f>EDENORTE!Q13</f>
        <v>0</v>
      </c>
      <c r="R13" s="29">
        <f>EDENORTE!R13</f>
        <v>0</v>
      </c>
      <c r="S13" s="29">
        <f>EDENORTE!S13</f>
        <v>0</v>
      </c>
      <c r="T13" s="29">
        <f>EDENORTE!T13</f>
        <v>0</v>
      </c>
      <c r="U13" s="29">
        <f>EDENORTE!U13</f>
        <v>0</v>
      </c>
      <c r="V13" s="29">
        <f>EDENORTE!V13</f>
        <v>0</v>
      </c>
      <c r="W13" s="29">
        <f>EDENORTE!W13</f>
        <v>0</v>
      </c>
      <c r="X13" s="29">
        <f>EDENORTE!X13</f>
        <v>0</v>
      </c>
      <c r="Y13" s="29">
        <f>EDENORTE!Y13</f>
        <v>0</v>
      </c>
      <c r="Z13" s="29">
        <f>EDENORTE!Z13</f>
        <v>0</v>
      </c>
      <c r="AA13" s="47">
        <f t="shared" si="0"/>
        <v>117.180468</v>
      </c>
      <c r="AB13" s="51">
        <f t="shared" si="0"/>
        <v>172.936931</v>
      </c>
    </row>
    <row r="14" spans="2:28" ht="15" thickBot="1">
      <c r="B14" s="5" t="s">
        <v>20</v>
      </c>
      <c r="C14" s="30">
        <f>EDENORTE!C14</f>
        <v>123.266235</v>
      </c>
      <c r="D14" s="30">
        <f>EDENORTE!D14</f>
        <v>26.185867000000002</v>
      </c>
      <c r="E14" s="30">
        <f>EDENORTE!E14</f>
        <v>115.642543</v>
      </c>
      <c r="F14" s="30">
        <f>EDENORTE!F14</f>
        <v>26.211629000000006</v>
      </c>
      <c r="G14" s="30">
        <f>EDENORTE!G14</f>
        <v>115.699342</v>
      </c>
      <c r="H14" s="30">
        <f>EDENORTE!H14</f>
        <v>26.568618999999998</v>
      </c>
      <c r="I14" s="30">
        <f>EDENORTE!I14</f>
        <v>122.93</v>
      </c>
      <c r="J14" s="30">
        <f>EDENORTE!J14</f>
        <v>26.68</v>
      </c>
      <c r="K14" s="30">
        <f>EDENORTE!K14</f>
        <v>0</v>
      </c>
      <c r="L14" s="30">
        <f>EDENORTE!L14</f>
        <v>0</v>
      </c>
      <c r="M14" s="30">
        <f>EDENORTE!M14</f>
        <v>0</v>
      </c>
      <c r="N14" s="30">
        <f>EDENORTE!N14</f>
        <v>0</v>
      </c>
      <c r="O14" s="30">
        <f>EDENORTE!O14</f>
        <v>0</v>
      </c>
      <c r="P14" s="30">
        <f>EDENORTE!P14</f>
        <v>0</v>
      </c>
      <c r="Q14" s="30">
        <f>EDENORTE!Q14</f>
        <v>0</v>
      </c>
      <c r="R14" s="30">
        <f>EDENORTE!R14</f>
        <v>0</v>
      </c>
      <c r="S14" s="30">
        <f>EDENORTE!S14</f>
        <v>0</v>
      </c>
      <c r="T14" s="30">
        <f>EDENORTE!T14</f>
        <v>0</v>
      </c>
      <c r="U14" s="30">
        <f>EDENORTE!U14</f>
        <v>0</v>
      </c>
      <c r="V14" s="30">
        <f>EDENORTE!V14</f>
        <v>0</v>
      </c>
      <c r="W14" s="30">
        <f>EDENORTE!W14</f>
        <v>0</v>
      </c>
      <c r="X14" s="30">
        <f>EDENORTE!X14</f>
        <v>0</v>
      </c>
      <c r="Y14" s="30">
        <f>EDENORTE!Y14</f>
        <v>0</v>
      </c>
      <c r="Z14" s="30">
        <f>EDENORTE!Z14</f>
        <v>0</v>
      </c>
      <c r="AA14" s="51">
        <f t="shared" si="0"/>
        <v>477.53812</v>
      </c>
      <c r="AB14" s="51">
        <f t="shared" si="0"/>
        <v>105.64611500000001</v>
      </c>
    </row>
    <row r="15" spans="2:28" ht="15" thickBot="1">
      <c r="B15" s="6"/>
      <c r="C15" s="50"/>
      <c r="D15" s="50"/>
      <c r="E15" s="50"/>
      <c r="F15" s="57"/>
      <c r="G15" s="50"/>
      <c r="H15" s="50"/>
      <c r="I15" s="50"/>
      <c r="J15" s="50"/>
      <c r="K15" s="50"/>
      <c r="L15" s="50"/>
      <c r="M15" s="50"/>
      <c r="N15" s="50"/>
      <c r="O15" s="50"/>
      <c r="P15" s="58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7"/>
      <c r="AB15" s="57"/>
    </row>
    <row r="16" spans="2:28" ht="15.75" thickBot="1">
      <c r="B16" s="7" t="s">
        <v>21</v>
      </c>
      <c r="C16" s="51">
        <f>SUM(C10:C14)</f>
        <v>234.45074599999998</v>
      </c>
      <c r="D16" s="51">
        <f>SUM(D10:D14)</f>
        <v>348.699698</v>
      </c>
      <c r="E16" s="51">
        <f>SUM(E10:E14)</f>
        <v>221.73629</v>
      </c>
      <c r="F16" s="51">
        <f>SUM(F10:F15)</f>
        <v>347.662509</v>
      </c>
      <c r="G16" s="59">
        <f>+G10+G11+G12+G13+G14</f>
        <v>219.809997</v>
      </c>
      <c r="H16" s="51">
        <f aca="true" t="shared" si="1" ref="H16:M16">SUM(H10:H14)</f>
        <v>351.25705700000003</v>
      </c>
      <c r="I16" s="51">
        <f t="shared" si="1"/>
        <v>237.86</v>
      </c>
      <c r="J16" s="51">
        <f t="shared" si="1"/>
        <v>353.59000000000003</v>
      </c>
      <c r="K16" s="51">
        <f t="shared" si="1"/>
        <v>0</v>
      </c>
      <c r="L16" s="51">
        <f t="shared" si="1"/>
        <v>0</v>
      </c>
      <c r="M16" s="51">
        <f t="shared" si="1"/>
        <v>0</v>
      </c>
      <c r="N16" s="51">
        <f>SUM(N10:N15)</f>
        <v>0</v>
      </c>
      <c r="O16" s="51">
        <f>SUM(O10:O15)</f>
        <v>0</v>
      </c>
      <c r="P16" s="59">
        <f>SUM(P10:P15)</f>
        <v>0</v>
      </c>
      <c r="Q16" s="51">
        <f>SUM(Q10:Q15)</f>
        <v>0</v>
      </c>
      <c r="R16" s="51">
        <f aca="true" t="shared" si="2" ref="R16:Z16">SUM(R10:R14)</f>
        <v>0</v>
      </c>
      <c r="S16" s="51">
        <f t="shared" si="2"/>
        <v>0</v>
      </c>
      <c r="T16" s="51">
        <f t="shared" si="2"/>
        <v>0</v>
      </c>
      <c r="U16" s="51">
        <f t="shared" si="2"/>
        <v>0</v>
      </c>
      <c r="V16" s="51">
        <f t="shared" si="2"/>
        <v>0</v>
      </c>
      <c r="W16" s="51">
        <f t="shared" si="2"/>
        <v>0</v>
      </c>
      <c r="X16" s="51">
        <f t="shared" si="2"/>
        <v>0</v>
      </c>
      <c r="Y16" s="51">
        <f t="shared" si="2"/>
        <v>0</v>
      </c>
      <c r="Z16" s="51">
        <f t="shared" si="2"/>
        <v>0</v>
      </c>
      <c r="AA16" s="51">
        <f>SUM(AA10:AA14)</f>
        <v>913.857033</v>
      </c>
      <c r="AB16" s="51">
        <f>SUM(AB10:AB14)</f>
        <v>1401.209264</v>
      </c>
    </row>
    <row r="20" spans="2:28" ht="20.25">
      <c r="B20" s="73" t="s">
        <v>24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</row>
    <row r="21" spans="2:28" ht="18">
      <c r="B21" s="74" t="s">
        <v>27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ht="13.5" thickBot="1"/>
    <row r="23" spans="2:28" ht="15.75" thickBot="1">
      <c r="B23" s="75" t="s">
        <v>0</v>
      </c>
      <c r="C23" s="77" t="s">
        <v>1</v>
      </c>
      <c r="D23" s="78"/>
      <c r="E23" s="77" t="s">
        <v>2</v>
      </c>
      <c r="F23" s="78"/>
      <c r="G23" s="77" t="s">
        <v>3</v>
      </c>
      <c r="H23" s="78"/>
      <c r="I23" s="77" t="s">
        <v>4</v>
      </c>
      <c r="J23" s="78"/>
      <c r="K23" s="77" t="s">
        <v>5</v>
      </c>
      <c r="L23" s="78"/>
      <c r="M23" s="77" t="s">
        <v>6</v>
      </c>
      <c r="N23" s="78"/>
      <c r="O23" s="77" t="s">
        <v>7</v>
      </c>
      <c r="P23" s="78"/>
      <c r="Q23" s="77" t="s">
        <v>8</v>
      </c>
      <c r="R23" s="78"/>
      <c r="S23" s="77" t="s">
        <v>9</v>
      </c>
      <c r="T23" s="78"/>
      <c r="U23" s="77" t="s">
        <v>10</v>
      </c>
      <c r="V23" s="78"/>
      <c r="W23" s="77" t="s">
        <v>11</v>
      </c>
      <c r="X23" s="78"/>
      <c r="Y23" s="77" t="s">
        <v>12</v>
      </c>
      <c r="Z23" s="78"/>
      <c r="AA23" s="79" t="s">
        <v>13</v>
      </c>
      <c r="AB23" s="80"/>
    </row>
    <row r="24" spans="2:28" ht="15.75" thickBot="1">
      <c r="B24" s="76"/>
      <c r="C24" s="1" t="s">
        <v>14</v>
      </c>
      <c r="D24" s="2" t="s">
        <v>15</v>
      </c>
      <c r="E24" s="1" t="s">
        <v>14</v>
      </c>
      <c r="F24" s="2" t="s">
        <v>15</v>
      </c>
      <c r="G24" s="1" t="s">
        <v>14</v>
      </c>
      <c r="H24" s="2" t="s">
        <v>15</v>
      </c>
      <c r="I24" s="1" t="s">
        <v>14</v>
      </c>
      <c r="J24" s="2" t="s">
        <v>15</v>
      </c>
      <c r="K24" s="1" t="s">
        <v>14</v>
      </c>
      <c r="L24" s="2" t="s">
        <v>15</v>
      </c>
      <c r="M24" s="1" t="s">
        <v>14</v>
      </c>
      <c r="N24" s="2" t="s">
        <v>15</v>
      </c>
      <c r="O24" s="1" t="s">
        <v>14</v>
      </c>
      <c r="P24" s="2" t="s">
        <v>15</v>
      </c>
      <c r="Q24" s="1" t="s">
        <v>14</v>
      </c>
      <c r="R24" s="2" t="s">
        <v>15</v>
      </c>
      <c r="S24" s="1" t="s">
        <v>14</v>
      </c>
      <c r="T24" s="2" t="s">
        <v>15</v>
      </c>
      <c r="U24" s="1" t="s">
        <v>14</v>
      </c>
      <c r="V24" s="2" t="s">
        <v>15</v>
      </c>
      <c r="W24" s="1" t="s">
        <v>14</v>
      </c>
      <c r="X24" s="2" t="s">
        <v>15</v>
      </c>
      <c r="Y24" s="1" t="s">
        <v>14</v>
      </c>
      <c r="Z24" s="2" t="s">
        <v>15</v>
      </c>
      <c r="AA24" s="11" t="s">
        <v>14</v>
      </c>
      <c r="AB24" s="12" t="s">
        <v>15</v>
      </c>
    </row>
    <row r="25" spans="2:28" ht="15" thickBot="1">
      <c r="B25" s="3" t="s">
        <v>16</v>
      </c>
      <c r="C25" s="52">
        <f>EDESUR!C9</f>
        <v>4.989777</v>
      </c>
      <c r="D25" s="52">
        <f>EDESUR!D9</f>
        <v>17.076823</v>
      </c>
      <c r="E25" s="52">
        <f>EDESUR!E9</f>
        <v>5.12</v>
      </c>
      <c r="F25" s="52">
        <f>EDESUR!F9</f>
        <v>17.05</v>
      </c>
      <c r="G25" s="52">
        <f>EDESUR!G9</f>
        <v>10.934516</v>
      </c>
      <c r="H25" s="52">
        <f>EDESUR!H9</f>
        <v>17.100397</v>
      </c>
      <c r="I25" s="52">
        <f>EDESUR!I9</f>
        <v>10.13</v>
      </c>
      <c r="J25" s="52">
        <f>EDESUR!J9</f>
        <v>22.51</v>
      </c>
      <c r="K25" s="52">
        <f>EDESUR!K9</f>
        <v>0</v>
      </c>
      <c r="L25" s="52">
        <f>EDESUR!L9</f>
        <v>0</v>
      </c>
      <c r="M25" s="52">
        <f>EDESUR!M9</f>
        <v>0</v>
      </c>
      <c r="N25" s="52">
        <f>EDESUR!N9</f>
        <v>0</v>
      </c>
      <c r="O25" s="52">
        <f>EDESUR!O9</f>
        <v>0</v>
      </c>
      <c r="P25" s="52">
        <f>EDESUR!P9</f>
        <v>0</v>
      </c>
      <c r="Q25" s="52">
        <f>EDESUR!Q9</f>
        <v>0</v>
      </c>
      <c r="R25" s="52">
        <f>EDESUR!R9</f>
        <v>0</v>
      </c>
      <c r="S25" s="52">
        <f>EDESUR!S9</f>
        <v>0</v>
      </c>
      <c r="T25" s="52">
        <f>EDESUR!T9</f>
        <v>0</v>
      </c>
      <c r="U25" s="52">
        <f>EDESUR!U9</f>
        <v>0</v>
      </c>
      <c r="V25" s="52">
        <f>EDESUR!V9</f>
        <v>0</v>
      </c>
      <c r="W25" s="52">
        <f>EDESUR!W9</f>
        <v>0</v>
      </c>
      <c r="X25" s="52">
        <f>EDESUR!X9</f>
        <v>0</v>
      </c>
      <c r="Y25" s="52">
        <f>EDESUR!Y9</f>
        <v>0</v>
      </c>
      <c r="Z25" s="52">
        <f>EDESUR!Z9</f>
        <v>0</v>
      </c>
      <c r="AA25" s="49">
        <f aca="true" t="shared" si="3" ref="AA25:AB29">+C25+E25+G25+I25+K25+M25+O25+Q25+S25+U25+W25+Y25</f>
        <v>31.174293000000006</v>
      </c>
      <c r="AB25" s="43">
        <f t="shared" si="3"/>
        <v>73.73722000000001</v>
      </c>
    </row>
    <row r="26" spans="2:28" ht="15" thickBot="1">
      <c r="B26" s="4" t="s">
        <v>17</v>
      </c>
      <c r="C26" s="53">
        <f>EDESUR!C10</f>
        <v>31.129201</v>
      </c>
      <c r="D26" s="53">
        <f>EDESUR!D10</f>
        <v>130.338888</v>
      </c>
      <c r="E26" s="53">
        <f>EDESUR!E10</f>
        <v>30</v>
      </c>
      <c r="F26" s="53">
        <f>EDESUR!F10</f>
        <v>187.02</v>
      </c>
      <c r="G26" s="53">
        <f>EDESUR!G10</f>
        <v>29.982706</v>
      </c>
      <c r="H26" s="53">
        <f>EDESUR!H10</f>
        <v>114.622213</v>
      </c>
      <c r="I26" s="53">
        <f>EDESUR!I10</f>
        <v>32.53</v>
      </c>
      <c r="J26" s="53">
        <f>EDESUR!J10</f>
        <v>98.66</v>
      </c>
      <c r="K26" s="53">
        <f>EDESUR!K10</f>
        <v>0</v>
      </c>
      <c r="L26" s="53">
        <f>EDESUR!L10</f>
        <v>0</v>
      </c>
      <c r="M26" s="53">
        <f>EDESUR!M10</f>
        <v>0</v>
      </c>
      <c r="N26" s="53">
        <f>EDESUR!N10</f>
        <v>0</v>
      </c>
      <c r="O26" s="53">
        <f>EDESUR!O10</f>
        <v>0</v>
      </c>
      <c r="P26" s="53">
        <f>EDESUR!P10</f>
        <v>0</v>
      </c>
      <c r="Q26" s="53">
        <f>EDESUR!Q10</f>
        <v>0</v>
      </c>
      <c r="R26" s="53">
        <f>EDESUR!R10</f>
        <v>0</v>
      </c>
      <c r="S26" s="53">
        <f>EDESUR!S10</f>
        <v>0</v>
      </c>
      <c r="T26" s="53">
        <f>EDESUR!T10</f>
        <v>0</v>
      </c>
      <c r="U26" s="53">
        <f>EDESUR!U10</f>
        <v>0</v>
      </c>
      <c r="V26" s="53">
        <f>EDESUR!V10</f>
        <v>0</v>
      </c>
      <c r="W26" s="29">
        <f>EDESUR!W10</f>
        <v>0</v>
      </c>
      <c r="X26" s="29">
        <f>EDESUR!X10</f>
        <v>0</v>
      </c>
      <c r="Y26" s="29">
        <f>EDESUR!Y10</f>
        <v>0</v>
      </c>
      <c r="Z26" s="29">
        <f>EDESUR!Z10</f>
        <v>0</v>
      </c>
      <c r="AA26" s="49">
        <f t="shared" si="3"/>
        <v>123.641907</v>
      </c>
      <c r="AB26" s="43">
        <f t="shared" si="3"/>
        <v>530.6411009999999</v>
      </c>
    </row>
    <row r="27" spans="2:28" ht="15" thickBot="1">
      <c r="B27" s="4" t="s">
        <v>18</v>
      </c>
      <c r="C27" s="53">
        <f>EDESUR!C11</f>
        <v>88.755611</v>
      </c>
      <c r="D27" s="53">
        <f>EDESUR!D11</f>
        <v>297.935154</v>
      </c>
      <c r="E27" s="53">
        <f>EDESUR!E11</f>
        <v>86.07</v>
      </c>
      <c r="F27" s="53">
        <f>EDESUR!F11</f>
        <v>296.17</v>
      </c>
      <c r="G27" s="53">
        <f>EDESUR!G11</f>
        <v>87.852517</v>
      </c>
      <c r="H27" s="53">
        <f>EDESUR!H11</f>
        <v>292.433651</v>
      </c>
      <c r="I27" s="53">
        <f>EDESUR!I11</f>
        <v>93.74</v>
      </c>
      <c r="J27" s="53">
        <f>EDESUR!J11</f>
        <v>294.41</v>
      </c>
      <c r="K27" s="53">
        <f>EDESUR!K11</f>
        <v>0</v>
      </c>
      <c r="L27" s="53">
        <f>EDESUR!L11</f>
        <v>0</v>
      </c>
      <c r="M27" s="53">
        <f>EDESUR!M11</f>
        <v>0</v>
      </c>
      <c r="N27" s="53">
        <f>EDESUR!N11</f>
        <v>0</v>
      </c>
      <c r="O27" s="53">
        <f>EDESUR!O11</f>
        <v>0</v>
      </c>
      <c r="P27" s="53">
        <f>EDESUR!P11</f>
        <v>0</v>
      </c>
      <c r="Q27" s="53">
        <f>EDESUR!Q11</f>
        <v>0</v>
      </c>
      <c r="R27" s="53">
        <f>EDESUR!R11</f>
        <v>0</v>
      </c>
      <c r="S27" s="53">
        <f>EDESUR!S11</f>
        <v>0</v>
      </c>
      <c r="T27" s="53">
        <f>EDESUR!T11</f>
        <v>0</v>
      </c>
      <c r="U27" s="53">
        <f>EDESUR!U11</f>
        <v>0</v>
      </c>
      <c r="V27" s="53">
        <f>EDESUR!V11</f>
        <v>0</v>
      </c>
      <c r="W27" s="29">
        <f>EDESUR!W11</f>
        <v>0</v>
      </c>
      <c r="X27" s="29">
        <f>EDESUR!X11</f>
        <v>0</v>
      </c>
      <c r="Y27" s="29">
        <f>EDESUR!Y11</f>
        <v>0</v>
      </c>
      <c r="Z27" s="29">
        <f>EDESUR!Z11</f>
        <v>0</v>
      </c>
      <c r="AA27" s="49">
        <f t="shared" si="3"/>
        <v>356.418128</v>
      </c>
      <c r="AB27" s="43">
        <f t="shared" si="3"/>
        <v>1180.9488050000002</v>
      </c>
    </row>
    <row r="28" spans="2:28" ht="15" thickBot="1">
      <c r="B28" s="4" t="s">
        <v>19</v>
      </c>
      <c r="C28" s="53">
        <f>EDESUR!C12</f>
        <v>38.83938</v>
      </c>
      <c r="D28" s="53">
        <f>EDESUR!D12</f>
        <v>100.201636</v>
      </c>
      <c r="E28" s="53">
        <f>EDESUR!E12</f>
        <v>37.88</v>
      </c>
      <c r="F28" s="53">
        <f>EDESUR!F12</f>
        <v>100.92</v>
      </c>
      <c r="G28" s="53">
        <f>EDESUR!G12</f>
        <v>38.602291</v>
      </c>
      <c r="H28" s="53">
        <f>EDESUR!H12</f>
        <v>103.184553</v>
      </c>
      <c r="I28" s="53">
        <f>EDESUR!I12</f>
        <v>40.72</v>
      </c>
      <c r="J28" s="53">
        <f>EDESUR!J12</f>
        <v>102.05</v>
      </c>
      <c r="K28" s="53">
        <f>EDESUR!K12</f>
        <v>0</v>
      </c>
      <c r="L28" s="53">
        <f>EDESUR!L12</f>
        <v>0</v>
      </c>
      <c r="M28" s="53">
        <f>EDESUR!M12</f>
        <v>0</v>
      </c>
      <c r="N28" s="53">
        <f>EDESUR!N12</f>
        <v>0</v>
      </c>
      <c r="O28" s="53">
        <f>EDESUR!O12</f>
        <v>0</v>
      </c>
      <c r="P28" s="53">
        <f>EDESUR!P12</f>
        <v>0</v>
      </c>
      <c r="Q28" s="53">
        <f>EDESUR!Q12</f>
        <v>0</v>
      </c>
      <c r="R28" s="53">
        <f>EDESUR!R12</f>
        <v>0</v>
      </c>
      <c r="S28" s="53">
        <f>EDESUR!S12</f>
        <v>0</v>
      </c>
      <c r="T28" s="53">
        <f>EDESUR!T12</f>
        <v>0</v>
      </c>
      <c r="U28" s="53">
        <f>EDESUR!U12</f>
        <v>0</v>
      </c>
      <c r="V28" s="53">
        <f>EDESUR!V12</f>
        <v>0</v>
      </c>
      <c r="W28" s="29">
        <f>EDESUR!W12</f>
        <v>0</v>
      </c>
      <c r="X28" s="29">
        <f>EDESUR!X12</f>
        <v>0</v>
      </c>
      <c r="Y28" s="29">
        <f>EDESUR!Y12</f>
        <v>0</v>
      </c>
      <c r="Z28" s="29">
        <f>EDESUR!Z12</f>
        <v>0</v>
      </c>
      <c r="AA28" s="49">
        <f t="shared" si="3"/>
        <v>156.041671</v>
      </c>
      <c r="AB28" s="43">
        <f t="shared" si="3"/>
        <v>406.35618900000003</v>
      </c>
    </row>
    <row r="29" spans="2:28" ht="15" thickBot="1">
      <c r="B29" s="5" t="s">
        <v>20</v>
      </c>
      <c r="C29" s="54">
        <f>EDESUR!C13</f>
        <v>117.127165</v>
      </c>
      <c r="D29" s="54">
        <f>EDESUR!D13</f>
        <v>54.102191</v>
      </c>
      <c r="E29" s="54">
        <f>EDESUR!E13</f>
        <v>109.26</v>
      </c>
      <c r="F29" s="54">
        <f>EDESUR!F13</f>
        <v>54.08</v>
      </c>
      <c r="G29" s="54">
        <f>EDESUR!G13</f>
        <v>113.414746</v>
      </c>
      <c r="H29" s="54">
        <f>EDESUR!H13</f>
        <v>54.520797</v>
      </c>
      <c r="I29" s="54">
        <f>EDESUR!I13</f>
        <v>116.48</v>
      </c>
      <c r="J29" s="54">
        <f>EDESUR!J13</f>
        <v>54.78</v>
      </c>
      <c r="K29" s="54">
        <f>EDESUR!K13</f>
        <v>0</v>
      </c>
      <c r="L29" s="54">
        <f>EDESUR!L13</f>
        <v>0</v>
      </c>
      <c r="M29" s="54">
        <f>EDESUR!M13</f>
        <v>0</v>
      </c>
      <c r="N29" s="54">
        <f>EDESUR!N13</f>
        <v>0</v>
      </c>
      <c r="O29" s="54">
        <f>EDESUR!O13</f>
        <v>0</v>
      </c>
      <c r="P29" s="54">
        <f>EDESUR!P13</f>
        <v>0</v>
      </c>
      <c r="Q29" s="54">
        <f>EDESUR!Q13</f>
        <v>0</v>
      </c>
      <c r="R29" s="54">
        <f>EDESUR!R13</f>
        <v>0</v>
      </c>
      <c r="S29" s="54">
        <f>EDESUR!S13</f>
        <v>0</v>
      </c>
      <c r="T29" s="54">
        <f>EDESUR!T13</f>
        <v>0</v>
      </c>
      <c r="U29" s="54">
        <f>EDESUR!U13</f>
        <v>0</v>
      </c>
      <c r="V29" s="54">
        <f>EDESUR!V13</f>
        <v>0</v>
      </c>
      <c r="W29" s="54">
        <f>EDESUR!W13</f>
        <v>0</v>
      </c>
      <c r="X29" s="54">
        <f>EDESUR!X13</f>
        <v>0</v>
      </c>
      <c r="Y29" s="54">
        <f>EDESUR!Y13</f>
        <v>0</v>
      </c>
      <c r="Z29" s="30">
        <f>EDESUR!Z13</f>
        <v>0</v>
      </c>
      <c r="AA29" s="49">
        <f t="shared" si="3"/>
        <v>456.28191100000004</v>
      </c>
      <c r="AB29" s="43">
        <f t="shared" si="3"/>
        <v>217.482988</v>
      </c>
    </row>
    <row r="30" spans="2:28" ht="15" thickBot="1">
      <c r="B30" s="6"/>
      <c r="C30" s="50"/>
      <c r="D30" s="50"/>
      <c r="E30" s="50"/>
      <c r="F30" s="57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8"/>
      <c r="V30" s="50"/>
      <c r="W30" s="50"/>
      <c r="X30" s="50"/>
      <c r="Y30" s="50"/>
      <c r="Z30" s="50"/>
      <c r="AA30" s="50"/>
      <c r="AB30" s="50"/>
    </row>
    <row r="31" spans="2:28" ht="15.75" thickBot="1">
      <c r="B31" s="7" t="s">
        <v>21</v>
      </c>
      <c r="C31" s="51">
        <f>SUM(C25:C29)</f>
        <v>280.841134</v>
      </c>
      <c r="D31" s="51">
        <f>SUM(D25:D29)</f>
        <v>599.654692</v>
      </c>
      <c r="E31" s="51">
        <f>SUM(E25:E29)</f>
        <v>268.33</v>
      </c>
      <c r="F31" s="51">
        <f>SUM(F25:F29)</f>
        <v>655.24</v>
      </c>
      <c r="G31" s="51">
        <f>SUM(G25:G29)</f>
        <v>280.78677600000003</v>
      </c>
      <c r="H31" s="51">
        <f>SUM(H25:H30)</f>
        <v>581.8616109999999</v>
      </c>
      <c r="I31" s="51">
        <f>SUM(I25:I30)</f>
        <v>293.6</v>
      </c>
      <c r="J31" s="51">
        <f>SUM(J25:J30)</f>
        <v>572.41</v>
      </c>
      <c r="K31" s="51">
        <f>SUM(K25:K30)</f>
        <v>0</v>
      </c>
      <c r="L31" s="51">
        <f>SUM(L25:L30)</f>
        <v>0</v>
      </c>
      <c r="M31" s="51">
        <f aca="true" t="shared" si="4" ref="M31:S31">SUM(M25:M29)</f>
        <v>0</v>
      </c>
      <c r="N31" s="51">
        <f t="shared" si="4"/>
        <v>0</v>
      </c>
      <c r="O31" s="51">
        <f t="shared" si="4"/>
        <v>0</v>
      </c>
      <c r="P31" s="51">
        <f t="shared" si="4"/>
        <v>0</v>
      </c>
      <c r="Q31" s="51">
        <f t="shared" si="4"/>
        <v>0</v>
      </c>
      <c r="R31" s="51">
        <f t="shared" si="4"/>
        <v>0</v>
      </c>
      <c r="S31" s="51">
        <f t="shared" si="4"/>
        <v>0</v>
      </c>
      <c r="T31" s="51">
        <f>SUM(T25:T30)</f>
        <v>0</v>
      </c>
      <c r="U31" s="59">
        <f>SUM(U25:U30)</f>
        <v>0</v>
      </c>
      <c r="V31" s="51">
        <f aca="true" t="shared" si="5" ref="V31:AB31">SUM(V25:V29)</f>
        <v>0</v>
      </c>
      <c r="W31" s="51">
        <f t="shared" si="5"/>
        <v>0</v>
      </c>
      <c r="X31" s="51">
        <f t="shared" si="5"/>
        <v>0</v>
      </c>
      <c r="Y31" s="51">
        <f t="shared" si="5"/>
        <v>0</v>
      </c>
      <c r="Z31" s="51">
        <f t="shared" si="5"/>
        <v>0</v>
      </c>
      <c r="AA31" s="51">
        <f t="shared" si="5"/>
        <v>1123.55791</v>
      </c>
      <c r="AB31" s="51">
        <f t="shared" si="5"/>
        <v>2409.1663030000004</v>
      </c>
    </row>
    <row r="35" spans="2:28" ht="20.25">
      <c r="B35" s="73" t="s">
        <v>25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</row>
    <row r="36" spans="2:28" ht="18">
      <c r="B36" s="74" t="s">
        <v>27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ht="13.5" thickBot="1"/>
    <row r="38" spans="2:28" ht="15.75" thickBot="1">
      <c r="B38" s="75" t="s">
        <v>0</v>
      </c>
      <c r="C38" s="77" t="s">
        <v>1</v>
      </c>
      <c r="D38" s="78"/>
      <c r="E38" s="77" t="s">
        <v>2</v>
      </c>
      <c r="F38" s="78"/>
      <c r="G38" s="77" t="s">
        <v>3</v>
      </c>
      <c r="H38" s="78"/>
      <c r="I38" s="77" t="s">
        <v>4</v>
      </c>
      <c r="J38" s="78"/>
      <c r="K38" s="77" t="s">
        <v>5</v>
      </c>
      <c r="L38" s="78"/>
      <c r="M38" s="77" t="s">
        <v>6</v>
      </c>
      <c r="N38" s="78"/>
      <c r="O38" s="77" t="s">
        <v>7</v>
      </c>
      <c r="P38" s="78"/>
      <c r="Q38" s="77" t="s">
        <v>8</v>
      </c>
      <c r="R38" s="78"/>
      <c r="S38" s="77" t="s">
        <v>9</v>
      </c>
      <c r="T38" s="78"/>
      <c r="U38" s="77" t="s">
        <v>10</v>
      </c>
      <c r="V38" s="78"/>
      <c r="W38" s="77" t="s">
        <v>11</v>
      </c>
      <c r="X38" s="78"/>
      <c r="Y38" s="77" t="s">
        <v>12</v>
      </c>
      <c r="Z38" s="78"/>
      <c r="AA38" s="79" t="s">
        <v>13</v>
      </c>
      <c r="AB38" s="80"/>
    </row>
    <row r="39" spans="2:28" ht="15.75" thickBot="1">
      <c r="B39" s="76"/>
      <c r="C39" s="21" t="s">
        <v>14</v>
      </c>
      <c r="D39" s="10" t="s">
        <v>15</v>
      </c>
      <c r="E39" s="9" t="s">
        <v>14</v>
      </c>
      <c r="F39" s="10" t="s">
        <v>15</v>
      </c>
      <c r="G39" s="9" t="s">
        <v>14</v>
      </c>
      <c r="H39" s="10" t="s">
        <v>15</v>
      </c>
      <c r="I39" s="9" t="s">
        <v>14</v>
      </c>
      <c r="J39" s="10" t="s">
        <v>15</v>
      </c>
      <c r="K39" s="9" t="s">
        <v>14</v>
      </c>
      <c r="L39" s="10" t="s">
        <v>15</v>
      </c>
      <c r="M39" s="9" t="s">
        <v>14</v>
      </c>
      <c r="N39" s="10" t="s">
        <v>15</v>
      </c>
      <c r="O39" s="9" t="s">
        <v>14</v>
      </c>
      <c r="P39" s="10" t="s">
        <v>15</v>
      </c>
      <c r="Q39" s="9" t="s">
        <v>14</v>
      </c>
      <c r="R39" s="10" t="s">
        <v>15</v>
      </c>
      <c r="S39" s="9" t="s">
        <v>14</v>
      </c>
      <c r="T39" s="10" t="s">
        <v>15</v>
      </c>
      <c r="U39" s="9" t="s">
        <v>14</v>
      </c>
      <c r="V39" s="10" t="s">
        <v>15</v>
      </c>
      <c r="W39" s="9" t="s">
        <v>14</v>
      </c>
      <c r="X39" s="10" t="s">
        <v>15</v>
      </c>
      <c r="Y39" s="9" t="s">
        <v>14</v>
      </c>
      <c r="Z39" s="10" t="s">
        <v>15</v>
      </c>
      <c r="AA39" s="11" t="s">
        <v>14</v>
      </c>
      <c r="AB39" s="12" t="s">
        <v>15</v>
      </c>
    </row>
    <row r="40" spans="2:28" ht="14.25">
      <c r="B40" s="13" t="s">
        <v>16</v>
      </c>
      <c r="C40" s="28">
        <f>EDEESTE!C9</f>
        <v>8.500906</v>
      </c>
      <c r="D40" s="63">
        <f>EDEESTE!D9</f>
        <v>17.21098</v>
      </c>
      <c r="E40" s="28">
        <f>EDEESTE!E9</f>
        <v>8.279688</v>
      </c>
      <c r="F40" s="63">
        <f>EDEESTE!F9</f>
        <v>16.97036</v>
      </c>
      <c r="G40" s="28">
        <f>EDEESTE!G9</f>
        <v>8.37457</v>
      </c>
      <c r="H40" s="63">
        <f>EDEESTE!H9</f>
        <v>16.941650000000003</v>
      </c>
      <c r="I40" s="28">
        <f>EDEESTE!I9</f>
        <v>8.17</v>
      </c>
      <c r="J40" s="63">
        <f>EDEESTE!J9</f>
        <v>16.96</v>
      </c>
      <c r="K40" s="28">
        <f>EDEESTE!K9</f>
        <v>0</v>
      </c>
      <c r="L40" s="63">
        <f>EDEESTE!L9</f>
        <v>0</v>
      </c>
      <c r="M40" s="28">
        <f>EDEESTE!M9</f>
        <v>0</v>
      </c>
      <c r="N40" s="63">
        <f>EDEESTE!N9</f>
        <v>0</v>
      </c>
      <c r="O40" s="28">
        <f>EDEESTE!O9</f>
        <v>0</v>
      </c>
      <c r="P40" s="63">
        <f>EDEESTE!P9</f>
        <v>0</v>
      </c>
      <c r="Q40" s="28">
        <f>EDEESTE!Q9</f>
        <v>0</v>
      </c>
      <c r="R40" s="63">
        <f>EDEESTE!R9</f>
        <v>0</v>
      </c>
      <c r="S40" s="28">
        <f>EDEESTE!S9</f>
        <v>0</v>
      </c>
      <c r="T40" s="63">
        <f>EDEESTE!T9</f>
        <v>0</v>
      </c>
      <c r="U40" s="28">
        <f>EDEESTE!U9</f>
        <v>0</v>
      </c>
      <c r="V40" s="63">
        <f>EDEESTE!V9</f>
        <v>0</v>
      </c>
      <c r="W40" s="28">
        <f>EDEESTE!W9</f>
        <v>0</v>
      </c>
      <c r="X40" s="63">
        <f>EDEESTE!X9</f>
        <v>0</v>
      </c>
      <c r="Y40" s="28">
        <f>EDEESTE!Y9</f>
        <v>0</v>
      </c>
      <c r="Z40" s="63">
        <f>EDEESTE!Z9</f>
        <v>0</v>
      </c>
      <c r="AA40" s="47">
        <f aca="true" t="shared" si="6" ref="AA40:AB44">+C40+E40+G40+I40+K40+M40+O40+Q40+S40+U40+W40+Y40</f>
        <v>33.325164</v>
      </c>
      <c r="AB40" s="32">
        <f t="shared" si="6"/>
        <v>68.08299</v>
      </c>
    </row>
    <row r="41" spans="2:28" ht="14.25">
      <c r="B41" s="14" t="s">
        <v>17</v>
      </c>
      <c r="C41" s="29">
        <f>EDEESTE!C10</f>
        <v>29.491615</v>
      </c>
      <c r="D41" s="64">
        <f>EDEESTE!D10</f>
        <v>80.24485999999997</v>
      </c>
      <c r="E41" s="29">
        <f>EDEESTE!E10</f>
        <v>30.801775</v>
      </c>
      <c r="F41" s="64">
        <f>EDEESTE!F10</f>
        <v>81.11247999999996</v>
      </c>
      <c r="G41" s="29">
        <f>EDEESTE!G10</f>
        <v>31.558796</v>
      </c>
      <c r="H41" s="64">
        <f>EDEESTE!H10</f>
        <v>80.50611999999997</v>
      </c>
      <c r="I41" s="29">
        <f>EDEESTE!I10</f>
        <v>31.9</v>
      </c>
      <c r="J41" s="64">
        <f>EDEESTE!J10</f>
        <v>80.47</v>
      </c>
      <c r="K41" s="29">
        <f>EDEESTE!K10</f>
        <v>0</v>
      </c>
      <c r="L41" s="64">
        <f>EDEESTE!L10</f>
        <v>0</v>
      </c>
      <c r="M41" s="29">
        <f>EDEESTE!M10</f>
        <v>0</v>
      </c>
      <c r="N41" s="64">
        <f>EDEESTE!N10</f>
        <v>0</v>
      </c>
      <c r="O41" s="29">
        <f>EDEESTE!O10</f>
        <v>0</v>
      </c>
      <c r="P41" s="64">
        <f>EDEESTE!P10</f>
        <v>0</v>
      </c>
      <c r="Q41" s="29">
        <f>EDEESTE!Q10</f>
        <v>0</v>
      </c>
      <c r="R41" s="64">
        <f>EDEESTE!R10</f>
        <v>0</v>
      </c>
      <c r="S41" s="29">
        <f>EDEESTE!S10</f>
        <v>0</v>
      </c>
      <c r="T41" s="64">
        <f>EDEESTE!T10</f>
        <v>0</v>
      </c>
      <c r="U41" s="29">
        <f>EDEESTE!U10</f>
        <v>0</v>
      </c>
      <c r="V41" s="64">
        <f>EDEESTE!V10</f>
        <v>0</v>
      </c>
      <c r="W41" s="29">
        <f>EDEESTE!W10</f>
        <v>0</v>
      </c>
      <c r="X41" s="64">
        <f>EDEESTE!X10</f>
        <v>0</v>
      </c>
      <c r="Y41" s="29">
        <f>EDEESTE!Y10</f>
        <v>0</v>
      </c>
      <c r="Z41" s="64">
        <f>EDEESTE!Z10</f>
        <v>0</v>
      </c>
      <c r="AA41" s="48">
        <f t="shared" si="6"/>
        <v>123.752186</v>
      </c>
      <c r="AB41" s="37">
        <f t="shared" si="6"/>
        <v>322.33345999999995</v>
      </c>
    </row>
    <row r="42" spans="2:28" ht="14.25">
      <c r="B42" s="14" t="s">
        <v>18</v>
      </c>
      <c r="C42" s="29">
        <f>EDEESTE!C11</f>
        <v>48.25576</v>
      </c>
      <c r="D42" s="64">
        <f>EDEESTE!D11</f>
        <v>182.50291000000007</v>
      </c>
      <c r="E42" s="29">
        <f>EDEESTE!E11</f>
        <v>45.124833</v>
      </c>
      <c r="F42" s="64">
        <f>EDEESTE!F11</f>
        <v>183.03973000000008</v>
      </c>
      <c r="G42" s="29">
        <f>EDEESTE!G11</f>
        <v>50.847806</v>
      </c>
      <c r="H42" s="64">
        <f>EDEESTE!H11</f>
        <v>183.44520000000006</v>
      </c>
      <c r="I42" s="29">
        <f>EDEESTE!I11</f>
        <v>50.07</v>
      </c>
      <c r="J42" s="64">
        <f>EDEESTE!J11</f>
        <v>181.81</v>
      </c>
      <c r="K42" s="29">
        <f>EDEESTE!K11</f>
        <v>0</v>
      </c>
      <c r="L42" s="64">
        <f>EDEESTE!L11</f>
        <v>0</v>
      </c>
      <c r="M42" s="29">
        <f>EDEESTE!M11</f>
        <v>0</v>
      </c>
      <c r="N42" s="64">
        <f>EDEESTE!N11</f>
        <v>0</v>
      </c>
      <c r="O42" s="29">
        <f>EDEESTE!O11</f>
        <v>0</v>
      </c>
      <c r="P42" s="64">
        <f>EDEESTE!P11</f>
        <v>0</v>
      </c>
      <c r="Q42" s="29">
        <f>EDEESTE!Q11</f>
        <v>0</v>
      </c>
      <c r="R42" s="64">
        <f>EDEESTE!R11</f>
        <v>0</v>
      </c>
      <c r="S42" s="29">
        <f>EDEESTE!S11</f>
        <v>0</v>
      </c>
      <c r="T42" s="64">
        <f>EDEESTE!T11</f>
        <v>0</v>
      </c>
      <c r="U42" s="29">
        <f>EDEESTE!U11</f>
        <v>0</v>
      </c>
      <c r="V42" s="64">
        <f>EDEESTE!V11</f>
        <v>0</v>
      </c>
      <c r="W42" s="29">
        <f>EDEESTE!W11</f>
        <v>0</v>
      </c>
      <c r="X42" s="64">
        <f>EDEESTE!X11</f>
        <v>0</v>
      </c>
      <c r="Y42" s="29">
        <f>EDEESTE!Y11</f>
        <v>0</v>
      </c>
      <c r="Z42" s="64">
        <f>EDEESTE!Z11</f>
        <v>0</v>
      </c>
      <c r="AA42" s="48">
        <f t="shared" si="6"/>
        <v>194.298399</v>
      </c>
      <c r="AB42" s="37">
        <f t="shared" si="6"/>
        <v>730.7978400000002</v>
      </c>
    </row>
    <row r="43" spans="2:28" ht="14.25">
      <c r="B43" s="14" t="s">
        <v>19</v>
      </c>
      <c r="C43" s="29">
        <f>EDEESTE!C12</f>
        <v>21.049389</v>
      </c>
      <c r="D43" s="64">
        <f>EDEESTE!D12</f>
        <v>1.3711400000000002</v>
      </c>
      <c r="E43" s="29">
        <f>EDEESTE!E12</f>
        <v>19.969949</v>
      </c>
      <c r="F43" s="64">
        <f>EDEESTE!F12</f>
        <v>1.27797</v>
      </c>
      <c r="G43" s="29">
        <f>EDEESTE!G12</f>
        <v>19.686442</v>
      </c>
      <c r="H43" s="64">
        <f>EDEESTE!H12</f>
        <v>1.4428</v>
      </c>
      <c r="I43" s="29">
        <f>EDEESTE!I12</f>
        <v>21.4</v>
      </c>
      <c r="J43" s="64">
        <f>EDEESTE!J12</f>
        <v>1.27</v>
      </c>
      <c r="K43" s="29">
        <f>EDEESTE!K12</f>
        <v>0</v>
      </c>
      <c r="L43" s="64">
        <f>EDEESTE!L12</f>
        <v>0</v>
      </c>
      <c r="M43" s="29">
        <f>EDEESTE!M12</f>
        <v>0</v>
      </c>
      <c r="N43" s="64">
        <f>EDEESTE!N12</f>
        <v>0</v>
      </c>
      <c r="O43" s="29">
        <f>EDEESTE!O12</f>
        <v>0</v>
      </c>
      <c r="P43" s="64">
        <f>EDEESTE!P12</f>
        <v>0</v>
      </c>
      <c r="Q43" s="29">
        <f>EDEESTE!Q12</f>
        <v>0</v>
      </c>
      <c r="R43" s="64">
        <f>EDEESTE!R12</f>
        <v>0</v>
      </c>
      <c r="S43" s="29">
        <f>EDEESTE!S12</f>
        <v>0</v>
      </c>
      <c r="T43" s="64">
        <f>EDEESTE!T12</f>
        <v>0</v>
      </c>
      <c r="U43" s="29">
        <f>EDEESTE!U12</f>
        <v>0</v>
      </c>
      <c r="V43" s="64">
        <f>EDEESTE!V12</f>
        <v>0</v>
      </c>
      <c r="W43" s="29">
        <f>EDEESTE!W12</f>
        <v>0</v>
      </c>
      <c r="X43" s="64">
        <f>EDEESTE!X12</f>
        <v>0</v>
      </c>
      <c r="Y43" s="29">
        <f>EDEESTE!Y12</f>
        <v>0</v>
      </c>
      <c r="Z43" s="64">
        <f>EDEESTE!Z12</f>
        <v>0</v>
      </c>
      <c r="AA43" s="48">
        <f t="shared" si="6"/>
        <v>82.10578000000001</v>
      </c>
      <c r="AB43" s="18">
        <f t="shared" si="6"/>
        <v>5.36191</v>
      </c>
    </row>
    <row r="44" spans="2:28" ht="15" thickBot="1">
      <c r="B44" s="15" t="s">
        <v>20</v>
      </c>
      <c r="C44" s="30">
        <f>EDEESTE!C13</f>
        <v>84.847245</v>
      </c>
      <c r="D44" s="65">
        <f>EDEESTE!D13</f>
        <v>0</v>
      </c>
      <c r="E44" s="30">
        <f>EDEESTE!E13</f>
        <v>78.577873</v>
      </c>
      <c r="F44" s="65">
        <f>EDEESTE!F13</f>
        <v>0</v>
      </c>
      <c r="G44" s="30">
        <f>EDEESTE!G13</f>
        <v>77.860531</v>
      </c>
      <c r="H44" s="65">
        <f>EDEESTE!H13</f>
        <v>0</v>
      </c>
      <c r="I44" s="30">
        <f>EDEESTE!I13</f>
        <v>85.57</v>
      </c>
      <c r="J44" s="65">
        <f>EDEESTE!J13</f>
        <v>0</v>
      </c>
      <c r="K44" s="30">
        <f>EDEESTE!K13</f>
        <v>0</v>
      </c>
      <c r="L44" s="65">
        <f>EDEESTE!L13</f>
        <v>0</v>
      </c>
      <c r="M44" s="30">
        <f>EDEESTE!M13</f>
        <v>0</v>
      </c>
      <c r="N44" s="65">
        <f>EDEESTE!N13</f>
        <v>0</v>
      </c>
      <c r="O44" s="30">
        <f>EDEESTE!O13</f>
        <v>0</v>
      </c>
      <c r="P44" s="65">
        <f>EDEESTE!P13</f>
        <v>0</v>
      </c>
      <c r="Q44" s="30">
        <f>EDEESTE!Q13</f>
        <v>0</v>
      </c>
      <c r="R44" s="65">
        <f>EDEESTE!R13</f>
        <v>0</v>
      </c>
      <c r="S44" s="30">
        <f>EDEESTE!S13</f>
        <v>0</v>
      </c>
      <c r="T44" s="65">
        <f>EDEESTE!T13</f>
        <v>0</v>
      </c>
      <c r="U44" s="30">
        <f>EDEESTE!U13</f>
        <v>0</v>
      </c>
      <c r="V44" s="65">
        <f>EDEESTE!V13</f>
        <v>0</v>
      </c>
      <c r="W44" s="30">
        <f>EDEESTE!W13</f>
        <v>0</v>
      </c>
      <c r="X44" s="65">
        <f>EDEESTE!X13</f>
        <v>0</v>
      </c>
      <c r="Y44" s="30">
        <f>EDEESTE!Y13</f>
        <v>0</v>
      </c>
      <c r="Z44" s="65">
        <f>EDEESTE!Z13</f>
        <v>0</v>
      </c>
      <c r="AA44" s="49">
        <f t="shared" si="6"/>
        <v>326.85564899999997</v>
      </c>
      <c r="AB44" s="43">
        <f t="shared" si="6"/>
        <v>0</v>
      </c>
    </row>
    <row r="45" spans="2:28" ht="15" thickBot="1">
      <c r="B45" s="6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</row>
    <row r="46" spans="2:28" ht="15.75" thickBot="1">
      <c r="B46" s="7" t="s">
        <v>21</v>
      </c>
      <c r="C46" s="51">
        <f>SUM(C40:C45)</f>
        <v>192.144915</v>
      </c>
      <c r="D46" s="51">
        <f>SUM(D40:D44)</f>
        <v>281.32989000000003</v>
      </c>
      <c r="E46" s="51">
        <f>SUM(E40:E44)</f>
        <v>182.754118</v>
      </c>
      <c r="F46" s="51">
        <f>SUM(F40:F44)</f>
        <v>282.40054000000003</v>
      </c>
      <c r="G46" s="51">
        <f>SUM(G40:G44)</f>
        <v>188.328145</v>
      </c>
      <c r="H46" s="51">
        <f>SUM(H40:H44)</f>
        <v>282.33576999999997</v>
      </c>
      <c r="I46" s="51">
        <f>SUM(I40:I45)</f>
        <v>197.10999999999999</v>
      </c>
      <c r="J46" s="51">
        <f>SUM(J40:J45)</f>
        <v>280.51</v>
      </c>
      <c r="K46" s="51">
        <f>SUM(K40:K44)</f>
        <v>0</v>
      </c>
      <c r="L46" s="51">
        <f>SUM(L40:L44)</f>
        <v>0</v>
      </c>
      <c r="M46" s="51">
        <f>SUM(M40:M44)</f>
        <v>0</v>
      </c>
      <c r="N46" s="51">
        <f>SUM(N40:N44)</f>
        <v>0</v>
      </c>
      <c r="O46" s="51">
        <f>SUM(O40:O45)</f>
        <v>0</v>
      </c>
      <c r="P46" s="51">
        <f>SUM(P40:P45)</f>
        <v>0</v>
      </c>
      <c r="Q46" s="51">
        <f>SUM(Q40:Q45)</f>
        <v>0</v>
      </c>
      <c r="R46" s="51">
        <f aca="true" t="shared" si="7" ref="R46:Z46">SUM(R40:R44)</f>
        <v>0</v>
      </c>
      <c r="S46" s="51">
        <f t="shared" si="7"/>
        <v>0</v>
      </c>
      <c r="T46" s="51">
        <f t="shared" si="7"/>
        <v>0</v>
      </c>
      <c r="U46" s="51">
        <f t="shared" si="7"/>
        <v>0</v>
      </c>
      <c r="V46" s="51">
        <f t="shared" si="7"/>
        <v>0</v>
      </c>
      <c r="W46" s="51">
        <f t="shared" si="7"/>
        <v>0</v>
      </c>
      <c r="X46" s="51">
        <f t="shared" si="7"/>
        <v>0</v>
      </c>
      <c r="Y46" s="51">
        <f t="shared" si="7"/>
        <v>0</v>
      </c>
      <c r="Z46" s="51">
        <f t="shared" si="7"/>
        <v>0</v>
      </c>
      <c r="AA46" s="51">
        <f>SUM(AA40:AA45)</f>
        <v>760.337178</v>
      </c>
      <c r="AB46" s="51">
        <f>SUM(AB40:AB45)</f>
        <v>1126.5762000000002</v>
      </c>
    </row>
  </sheetData>
  <sheetProtection/>
  <mergeCells count="48">
    <mergeCell ref="S8:T8"/>
    <mergeCell ref="U8:V8"/>
    <mergeCell ref="W8:X8"/>
    <mergeCell ref="Y8:Z8"/>
    <mergeCell ref="AA8:AB8"/>
    <mergeCell ref="B6:AB6"/>
    <mergeCell ref="B8:B9"/>
    <mergeCell ref="C8:D8"/>
    <mergeCell ref="E8:F8"/>
    <mergeCell ref="G8:H8"/>
    <mergeCell ref="I8:J8"/>
    <mergeCell ref="K8:L8"/>
    <mergeCell ref="M8:N8"/>
    <mergeCell ref="O8:P8"/>
    <mergeCell ref="Q8:R8"/>
    <mergeCell ref="Q38:R38"/>
    <mergeCell ref="O23:P23"/>
    <mergeCell ref="Q23:R23"/>
    <mergeCell ref="U38:V38"/>
    <mergeCell ref="W38:X38"/>
    <mergeCell ref="Y38:Z38"/>
    <mergeCell ref="AA38:AB38"/>
    <mergeCell ref="B35:AB35"/>
    <mergeCell ref="B36:AB36"/>
    <mergeCell ref="B38:B39"/>
    <mergeCell ref="C38:D38"/>
    <mergeCell ref="E38:F38"/>
    <mergeCell ref="O38:P38"/>
    <mergeCell ref="G23:H23"/>
    <mergeCell ref="I23:J23"/>
    <mergeCell ref="K23:L23"/>
    <mergeCell ref="M23:N23"/>
    <mergeCell ref="S38:T38"/>
    <mergeCell ref="E23:F23"/>
    <mergeCell ref="G38:H38"/>
    <mergeCell ref="I38:J38"/>
    <mergeCell ref="K38:L38"/>
    <mergeCell ref="M38:N38"/>
    <mergeCell ref="B5:AB5"/>
    <mergeCell ref="S23:T23"/>
    <mergeCell ref="U23:V23"/>
    <mergeCell ref="W23:X23"/>
    <mergeCell ref="Y23:Z23"/>
    <mergeCell ref="AA23:AB23"/>
    <mergeCell ref="B20:AB20"/>
    <mergeCell ref="B21:AB21"/>
    <mergeCell ref="B23:B24"/>
    <mergeCell ref="C23:D2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TIC_WEB</dc:creator>
  <cp:keywords/>
  <dc:description/>
  <cp:lastModifiedBy>Ramon Estrella De Los Santos</cp:lastModifiedBy>
  <cp:lastPrinted>2014-07-09T18:21:12Z</cp:lastPrinted>
  <dcterms:created xsi:type="dcterms:W3CDTF">2006-11-08T15:47:56Z</dcterms:created>
  <dcterms:modified xsi:type="dcterms:W3CDTF">2017-07-11T12:44:24Z</dcterms:modified>
  <cp:category/>
  <cp:version/>
  <cp:contentType/>
  <cp:contentStatus/>
</cp:coreProperties>
</file>